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10.xml" ContentType="application/vnd.openxmlformats-officedocument.drawing+xml"/>
  <Override PartName="/xl/drawings/drawing5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6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1.xml.rels" ContentType="application/vnd.openxmlformats-package.relationships+xml"/>
  <Override PartName="/xl/worksheets/_rels/sheet2.xml.rels" ContentType="application/vnd.openxmlformats-package.relationships+xml"/>
  <Override PartName="/xl/worksheets/_rels/sheet5.xml.rels" ContentType="application/vnd.openxmlformats-package.relationships+xml"/>
  <Override PartName="/xl/worksheets/_rels/sheet1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1"/>
  </bookViews>
  <sheets>
    <sheet name="A 3 EVOLUTION CAPACITE OCCUPATI" sheetId="1" state="visible" r:id="rId3"/>
    <sheet name="A4 CAPACITES OFFICIELLES ET OCC" sheetId="2" state="visible" r:id="rId4"/>
    <sheet name="ENTREES PAR MOIS 2023 2024" sheetId="3" state="visible" r:id="rId5"/>
    <sheet name="ENTREES PAR MOIS 2024" sheetId="4" state="hidden" r:id="rId6"/>
    <sheet name="ENTREES PAR REGIONS" sheetId="5" state="visible" r:id="rId7"/>
    <sheet name="B 3 entrées par nationalités_2" sheetId="6" state="visible" r:id="rId8"/>
    <sheet name="ENTREE DEMANDES_2" sheetId="7" state="visible" r:id="rId9"/>
    <sheet name="PRESENCE PAR TYPE ET PAR REGION" sheetId="8" state="visible" r:id="rId10"/>
    <sheet name="présence par mois " sheetId="9" state="visible" r:id="rId11"/>
    <sheet name="D 1 sorties par mois" sheetId="10" state="hidden" r:id="rId12"/>
    <sheet name="SORTIES PAR REGIONS" sheetId="11" state="visible" r:id="rId13"/>
    <sheet name="ADA HISTORIQUE PAR PROCEDURE" sheetId="12" state="visible" r:id="rId14"/>
  </sheets>
  <definedNames>
    <definedName function="false" hidden="true" localSheetId="0" name="_xlnm._FilterDatabase" vbProcedure="false">'A 3 EVOLUTION CAPACITE OCCUPATI'!$A$1:$J$44</definedName>
    <definedName function="false" hidden="true" localSheetId="1" name="_xlnm._FilterDatabase" vbProcedure="false">'A4 CAPACITES OFFICIELLES ET OCC'!$A$1:$AF$19</definedName>
    <definedName function="false" hidden="true" localSheetId="11" name="_xlnm._FilterDatabase" vbProcedure="false">'ADA HISTORIQUE PAR PROCEDURE'!$A$1:$K$73</definedName>
    <definedName function="false" hidden="true" localSheetId="5" name="_xlnm._FilterDatabase" vbProcedure="false">'B 3 entrées par nationalités_2'!$A$1:$P$140</definedName>
    <definedName function="false" hidden="true" localSheetId="9" name="_xlnm._FilterDatabase" vbProcedure="false">'D 1 sorties par mois'!$B$1:$S$13</definedName>
    <definedName function="false" hidden="true" localSheetId="6" name="_xlnm._FilterDatabase" vbProcedure="false">'ENTREE DEMANDES_2'!$A$1:$E$143</definedName>
    <definedName function="false" hidden="true" localSheetId="2" name="_xlnm._FilterDatabase" vbProcedure="false">'ENTREES PAR MOIS 2023 2024'!$A$1:$M$25</definedName>
    <definedName function="false" hidden="true" localSheetId="3" name="_xlnm._FilterDatabase" vbProcedure="false">'ENTREES PAR MOIS 2024'!$A$1:$M$13</definedName>
    <definedName function="false" hidden="true" localSheetId="4" name="_xlnm._FilterDatabase" vbProcedure="false">'ENTREES PAR REGIONS'!$A$1:$P$14</definedName>
    <definedName function="false" hidden="true" localSheetId="8" name="_xlnm._FilterDatabase" vbProcedure="false">'présence par mois '!$A$1:$Z$13</definedName>
    <definedName function="false" hidden="true" localSheetId="7" name="_xlnm._FilterDatabase" vbProcedure="false">'PRESENCE PAR TYPE ET PAR REGION'!$A$1:$Z$14</definedName>
    <definedName function="false" hidden="true" localSheetId="10" name="_xlnm._FilterDatabase" vbProcedure="false">'SORTIES PAR REGIONS'!$A$1:$S$14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<sst xmlns="http://schemas.openxmlformats.org/spreadsheetml/2006/main" count="885" uniqueCount="481">
  <si>
    <t xml:space="preserve">ANNEE</t>
  </si>
  <si>
    <t xml:space="preserve">MOIS</t>
  </si>
  <si>
    <t xml:space="preserve">TOTAL SNADAR</t>
  </si>
  <si>
    <t xml:space="preserve">TOTAL RECENSEES</t>
  </si>
  <si>
    <t xml:space="preserve">TOTAL VACANTES</t>
  </si>
  <si>
    <t xml:space="preserve">TOTAL INDISPONIBLES </t>
  </si>
  <si>
    <t xml:space="preserve">TOTAL OCCUPEES</t>
  </si>
  <si>
    <t xml:space="preserve">TOTAL NON RECENSEES</t>
  </si>
  <si>
    <t xml:space="preserve">TX OCCUPATION OFII</t>
  </si>
  <si>
    <t xml:space="preserve">TX OCCUP/FINANCEES</t>
  </si>
  <si>
    <t xml:space="preserve">NR</t>
  </si>
  <si>
    <t xml:space="preserve">REGION</t>
  </si>
  <si>
    <t xml:space="preserve">CADA MI </t>
  </si>
  <si>
    <t xml:space="preserve">CAES MI</t>
  </si>
  <si>
    <t xml:space="preserve">HUDA MI</t>
  </si>
  <si>
    <t xml:space="preserve">PRAHDA MI</t>
  </si>
  <si>
    <t xml:space="preserve">CPH MI</t>
  </si>
  <si>
    <t xml:space="preserve">TOTAL MI</t>
  </si>
  <si>
    <t xml:space="preserve">CADA RECENSEES OFIIA</t>
  </si>
  <si>
    <t xml:space="preserve">CAES OFII</t>
  </si>
  <si>
    <t xml:space="preserve">HUDA OFII</t>
  </si>
  <si>
    <t xml:space="preserve">PRAHDA OFII</t>
  </si>
  <si>
    <t xml:space="preserve">CPH OFII</t>
  </si>
  <si>
    <t xml:space="preserve">TOTAL OFII</t>
  </si>
  <si>
    <t xml:space="preserve">CADA OCCUPEES</t>
  </si>
  <si>
    <t xml:space="preserve"> CAES OCC</t>
  </si>
  <si>
    <t xml:space="preserve"> HUDA OCC</t>
  </si>
  <si>
    <t xml:space="preserve">PRADHA OCC</t>
  </si>
  <si>
    <t xml:space="preserve">cph occupés</t>
  </si>
  <si>
    <t xml:space="preserve">OCCUPES</t>
  </si>
  <si>
    <t xml:space="preserve">CADA INDISPO</t>
  </si>
  <si>
    <t xml:space="preserve">CAES INDISPO</t>
  </si>
  <si>
    <t xml:space="preserve">HUDA INDSPO</t>
  </si>
  <si>
    <t xml:space="preserve">PRAHDA INDISPO</t>
  </si>
  <si>
    <t xml:space="preserve">CPH INDISPO</t>
  </si>
  <si>
    <t xml:space="preserve">INDISPO</t>
  </si>
  <si>
    <t xml:space="preserve">CADA VAC</t>
  </si>
  <si>
    <t xml:space="preserve">CAES VAC</t>
  </si>
  <si>
    <t xml:space="preserve">HUDA VAC</t>
  </si>
  <si>
    <t xml:space="preserve">PRAHDA VAC</t>
  </si>
  <si>
    <t xml:space="preserve">CPH VAC</t>
  </si>
  <si>
    <t xml:space="preserve">VACANTS</t>
  </si>
  <si>
    <t xml:space="preserve">ILE DE FRANCE</t>
  </si>
  <si>
    <t xml:space="preserve">CENTRE VAL DE LOIRE</t>
  </si>
  <si>
    <t xml:space="preserve">BOURGOGNE FRANCHE COMTE</t>
  </si>
  <si>
    <t xml:space="preserve">NORMANDIE</t>
  </si>
  <si>
    <t xml:space="preserve">HAUTS DE FRANCE</t>
  </si>
  <si>
    <t xml:space="preserve">GRAND EST</t>
  </si>
  <si>
    <t xml:space="preserve">PAYS DE LA LOIRE</t>
  </si>
  <si>
    <t xml:space="preserve">BRETAGNE</t>
  </si>
  <si>
    <t xml:space="preserve">NOUVELLE AQUITAINE</t>
  </si>
  <si>
    <t xml:space="preserve">OCCITANIE</t>
  </si>
  <si>
    <t xml:space="preserve">AUVERGNE RHONE ALPES</t>
  </si>
  <si>
    <t xml:space="preserve">PROVENCE ALPES COTE D’AZUR</t>
  </si>
  <si>
    <t xml:space="preserve">GUADELOUPE</t>
  </si>
  <si>
    <t xml:space="preserve">MARTINIQUE</t>
  </si>
  <si>
    <t xml:space="preserve">GUYANE</t>
  </si>
  <si>
    <t xml:space="preserve">REUNION</t>
  </si>
  <si>
    <t xml:space="preserve">MAYOTTE</t>
  </si>
  <si>
    <t xml:space="preserve">TOTA</t>
  </si>
  <si>
    <t xml:space="preserve">TOTAL</t>
  </si>
  <si>
    <t xml:space="preserve">CADA</t>
  </si>
  <si>
    <t xml:space="preserve">HUDA</t>
  </si>
  <si>
    <t xml:space="preserve">PRAHDA</t>
  </si>
  <si>
    <t xml:space="preserve">CADA I</t>
  </si>
  <si>
    <t xml:space="preserve">HUDA I</t>
  </si>
  <si>
    <t xml:space="preserve">PRAHDA I</t>
  </si>
  <si>
    <t xml:space="preserve">ISOLES</t>
  </si>
  <si>
    <t xml:space="preserve">CADA F</t>
  </si>
  <si>
    <t xml:space="preserve">HUDA F</t>
  </si>
  <si>
    <t xml:space="preserve">PRAHDA F</t>
  </si>
  <si>
    <t xml:space="preserve">FAMILLES</t>
  </si>
  <si>
    <t xml:space="preserve">nr</t>
  </si>
  <si>
    <t xml:space="preserve">ENTREE OR</t>
  </si>
  <si>
    <t xml:space="preserve">CADA ISOLE</t>
  </si>
  <si>
    <t xml:space="preserve">HUDA ISOLE</t>
  </si>
  <si>
    <t xml:space="preserve">PRAHDA ISOLE</t>
  </si>
  <si>
    <t xml:space="preserve">CADA FAMILLES</t>
  </si>
  <si>
    <t xml:space="preserve">HUDA FAMILLE</t>
  </si>
  <si>
    <t xml:space="preserve">PRAHDA FAMILLE</t>
  </si>
  <si>
    <t xml:space="preserve">PART ISO</t>
  </si>
  <si>
    <t xml:space="preserve">ISO</t>
  </si>
  <si>
    <t xml:space="preserve">Nationalités</t>
  </si>
  <si>
    <t xml:space="preserve">Rang</t>
  </si>
  <si>
    <t xml:space="preserve">Total</t>
  </si>
  <si>
    <t xml:space="preserve">CADA i</t>
  </si>
  <si>
    <t xml:space="preserve">HUDAi</t>
  </si>
  <si>
    <t xml:space="preserve">PRAHDA i</t>
  </si>
  <si>
    <t xml:space="preserve">isoles</t>
  </si>
  <si>
    <t xml:space="preserve">PART FAM</t>
  </si>
  <si>
    <t xml:space="preserve">total</t>
  </si>
  <si>
    <t xml:space="preserve">GN</t>
  </si>
  <si>
    <t xml:space="preserve">Guinéenne</t>
  </si>
  <si>
    <t xml:space="preserve">AF</t>
  </si>
  <si>
    <t xml:space="preserve">Afghane</t>
  </si>
  <si>
    <t xml:space="preserve">CD</t>
  </si>
  <si>
    <t xml:space="preserve">Congolaise</t>
  </si>
  <si>
    <t xml:space="preserve">CI</t>
  </si>
  <si>
    <t xml:space="preserve">Ivoirienne</t>
  </si>
  <si>
    <t xml:space="preserve">SD</t>
  </si>
  <si>
    <t xml:space="preserve">Soudanaise</t>
  </si>
  <si>
    <t xml:space="preserve">XK</t>
  </si>
  <si>
    <t xml:space="preserve">Kosovare</t>
  </si>
  <si>
    <t xml:space="preserve">GE</t>
  </si>
  <si>
    <t xml:space="preserve">Géorgienne</t>
  </si>
  <si>
    <t xml:space="preserve">BD</t>
  </si>
  <si>
    <t xml:space="preserve">Bangladaise</t>
  </si>
  <si>
    <t xml:space="preserve">AO</t>
  </si>
  <si>
    <t xml:space="preserve">Angolaise</t>
  </si>
  <si>
    <t xml:space="preserve">RU</t>
  </si>
  <si>
    <t xml:space="preserve">Russe</t>
  </si>
  <si>
    <t xml:space="preserve">NG</t>
  </si>
  <si>
    <t xml:space="preserve">Nigériane</t>
  </si>
  <si>
    <t xml:space="preserve">MR</t>
  </si>
  <si>
    <t xml:space="preserve">Mauritanienne</t>
  </si>
  <si>
    <t xml:space="preserve">TR</t>
  </si>
  <si>
    <t xml:space="preserve">Turque</t>
  </si>
  <si>
    <t xml:space="preserve">AM</t>
  </si>
  <si>
    <t xml:space="preserve">Arménienne</t>
  </si>
  <si>
    <t xml:space="preserve">CN</t>
  </si>
  <si>
    <t xml:space="preserve">Chinoise</t>
  </si>
  <si>
    <t xml:space="preserve">AL</t>
  </si>
  <si>
    <t xml:space="preserve">Albanaise</t>
  </si>
  <si>
    <t xml:space="preserve">CM</t>
  </si>
  <si>
    <t xml:space="preserve">Camerounaise</t>
  </si>
  <si>
    <t xml:space="preserve">ML</t>
  </si>
  <si>
    <t xml:space="preserve">Malienne</t>
  </si>
  <si>
    <t xml:space="preserve">CO</t>
  </si>
  <si>
    <t xml:space="preserve">Colombienne</t>
  </si>
  <si>
    <t xml:space="preserve">SO</t>
  </si>
  <si>
    <t xml:space="preserve">Somalienne</t>
  </si>
  <si>
    <t xml:space="preserve">PK</t>
  </si>
  <si>
    <t xml:space="preserve">Pakistanaise</t>
  </si>
  <si>
    <t xml:space="preserve">ER</t>
  </si>
  <si>
    <t xml:space="preserve">Érythréenne</t>
  </si>
  <si>
    <t xml:space="preserve">SY</t>
  </si>
  <si>
    <t xml:space="preserve">Syrienne</t>
  </si>
  <si>
    <t xml:space="preserve">SL</t>
  </si>
  <si>
    <t xml:space="preserve">Sierra-Leonaise</t>
  </si>
  <si>
    <t xml:space="preserve">SN</t>
  </si>
  <si>
    <t xml:space="preserve">Sénégalaise</t>
  </si>
  <si>
    <t xml:space="preserve">CG</t>
  </si>
  <si>
    <t xml:space="preserve">ET</t>
  </si>
  <si>
    <t xml:space="preserve">Éthiopienne</t>
  </si>
  <si>
    <t xml:space="preserve">TD</t>
  </si>
  <si>
    <t xml:space="preserve">Tchadienne</t>
  </si>
  <si>
    <t xml:space="preserve">IQ</t>
  </si>
  <si>
    <t xml:space="preserve">Irakienne</t>
  </si>
  <si>
    <t xml:space="preserve">LK</t>
  </si>
  <si>
    <t xml:space="preserve">SriLankaise</t>
  </si>
  <si>
    <t xml:space="preserve">DZ</t>
  </si>
  <si>
    <t xml:space="preserve">Algérienne</t>
  </si>
  <si>
    <t xml:space="preserve">VE</t>
  </si>
  <si>
    <t xml:space="preserve">Vénézuélienne</t>
  </si>
  <si>
    <t xml:space="preserve">IR</t>
  </si>
  <si>
    <t xml:space="preserve">Iranienne</t>
  </si>
  <si>
    <t xml:space="preserve">AZ</t>
  </si>
  <si>
    <t xml:space="preserve">Azerbaïdjanaise</t>
  </si>
  <si>
    <t xml:space="preserve">EG</t>
  </si>
  <si>
    <t xml:space="preserve">Égyptienne</t>
  </si>
  <si>
    <t xml:space="preserve">MN</t>
  </si>
  <si>
    <t xml:space="preserve">Mongole</t>
  </si>
  <si>
    <t xml:space="preserve">MA</t>
  </si>
  <si>
    <t xml:space="preserve">Marocaine</t>
  </si>
  <si>
    <t xml:space="preserve">RS</t>
  </si>
  <si>
    <t xml:space="preserve">Serbe</t>
  </si>
  <si>
    <t xml:space="preserve">DJ</t>
  </si>
  <si>
    <t xml:space="preserve">Djiboutienne</t>
  </si>
  <si>
    <t xml:space="preserve">SS</t>
  </si>
  <si>
    <t xml:space="preserve">Sud-Soudanaise</t>
  </si>
  <si>
    <t xml:space="preserve">RW</t>
  </si>
  <si>
    <t xml:space="preserve">Rwandaise</t>
  </si>
  <si>
    <t xml:space="preserve">MK</t>
  </si>
  <si>
    <t xml:space="preserve">Macédonienne</t>
  </si>
  <si>
    <t xml:space="preserve">UA</t>
  </si>
  <si>
    <t xml:space="preserve">Ukrainienne</t>
  </si>
  <si>
    <t xml:space="preserve">UNK</t>
  </si>
  <si>
    <t xml:space="preserve">indéterminée</t>
  </si>
  <si>
    <t xml:space="preserve">BF</t>
  </si>
  <si>
    <t xml:space="preserve">Burkinabé</t>
  </si>
  <si>
    <t xml:space="preserve">BJ</t>
  </si>
  <si>
    <t xml:space="preserve">Béninoise</t>
  </si>
  <si>
    <t xml:space="preserve">MD</t>
  </si>
  <si>
    <t xml:space="preserve">Moldave</t>
  </si>
  <si>
    <t xml:space="preserve">CF</t>
  </si>
  <si>
    <t xml:space="preserve">Centrafricaine</t>
  </si>
  <si>
    <t xml:space="preserve">IN</t>
  </si>
  <si>
    <t xml:space="preserve">Indienne</t>
  </si>
  <si>
    <t xml:space="preserve">PE</t>
  </si>
  <si>
    <t xml:space="preserve">Péruvienne</t>
  </si>
  <si>
    <t xml:space="preserve">PS</t>
  </si>
  <si>
    <t xml:space="preserve">Palestinienne</t>
  </si>
  <si>
    <t xml:space="preserve">TN</t>
  </si>
  <si>
    <t xml:space="preserve">Tunisienne</t>
  </si>
  <si>
    <t xml:space="preserve">YE</t>
  </si>
  <si>
    <t xml:space="preserve">Yéménite</t>
  </si>
  <si>
    <t xml:space="preserve">GM</t>
  </si>
  <si>
    <t xml:space="preserve">Gambienne</t>
  </si>
  <si>
    <t xml:space="preserve">BR</t>
  </si>
  <si>
    <t xml:space="preserve">Brésilienne</t>
  </si>
  <si>
    <t xml:space="preserve">LB</t>
  </si>
  <si>
    <t xml:space="preserve">Libanaise</t>
  </si>
  <si>
    <t xml:space="preserve">LY</t>
  </si>
  <si>
    <t xml:space="preserve">Libyenne</t>
  </si>
  <si>
    <t xml:space="preserve">BY</t>
  </si>
  <si>
    <t xml:space="preserve">Biélorusse</t>
  </si>
  <si>
    <t xml:space="preserve">GA</t>
  </si>
  <si>
    <t xml:space="preserve">Gabonaise</t>
  </si>
  <si>
    <t xml:space="preserve">TG</t>
  </si>
  <si>
    <t xml:space="preserve">Togolaise</t>
  </si>
  <si>
    <t xml:space="preserve">HT</t>
  </si>
  <si>
    <t xml:space="preserve">Haïtienne</t>
  </si>
  <si>
    <t xml:space="preserve">LR</t>
  </si>
  <si>
    <t xml:space="preserve">Libérienne</t>
  </si>
  <si>
    <t xml:space="preserve">GQ</t>
  </si>
  <si>
    <t xml:space="preserve">Guinéenne eq</t>
  </si>
  <si>
    <t xml:space="preserve">NE</t>
  </si>
  <si>
    <t xml:space="preserve">Nigérienne</t>
  </si>
  <si>
    <t xml:space="preserve">GW</t>
  </si>
  <si>
    <t xml:space="preserve">Guinéenne b</t>
  </si>
  <si>
    <t xml:space="preserve">UG</t>
  </si>
  <si>
    <t xml:space="preserve">Ougandaise</t>
  </si>
  <si>
    <t xml:space="preserve">KZ</t>
  </si>
  <si>
    <t xml:space="preserve">Kazakhstanais</t>
  </si>
  <si>
    <t xml:space="preserve">KW</t>
  </si>
  <si>
    <t xml:space="preserve">Koweïtienne</t>
  </si>
  <si>
    <t xml:space="preserve">KE</t>
  </si>
  <si>
    <t xml:space="preserve">Kényane</t>
  </si>
  <si>
    <t xml:space="preserve">MG</t>
  </si>
  <si>
    <t xml:space="preserve">Malgache</t>
  </si>
  <si>
    <t xml:space="preserve">NP</t>
  </si>
  <si>
    <t xml:space="preserve">Népalaise</t>
  </si>
  <si>
    <t xml:space="preserve">ME</t>
  </si>
  <si>
    <t xml:space="preserve">Monténégrine</t>
  </si>
  <si>
    <t xml:space="preserve">GH</t>
  </si>
  <si>
    <t xml:space="preserve">Ghanéenne</t>
  </si>
  <si>
    <t xml:space="preserve">BA</t>
  </si>
  <si>
    <t xml:space="preserve">Bosnienne</t>
  </si>
  <si>
    <t xml:space="preserve">SV</t>
  </si>
  <si>
    <t xml:space="preserve">Salvadorienne</t>
  </si>
  <si>
    <t xml:space="preserve">FR</t>
  </si>
  <si>
    <t xml:space="preserve">Française</t>
  </si>
  <si>
    <t xml:space="preserve">BI</t>
  </si>
  <si>
    <t xml:space="preserve">Burundaise</t>
  </si>
  <si>
    <t xml:space="preserve">MM</t>
  </si>
  <si>
    <t xml:space="preserve">Myanmar</t>
  </si>
  <si>
    <t xml:space="preserve">TJ</t>
  </si>
  <si>
    <t xml:space="preserve">Tadjike</t>
  </si>
  <si>
    <t xml:space="preserve">ZA</t>
  </si>
  <si>
    <t xml:space="preserve">Sud-Africaine</t>
  </si>
  <si>
    <t xml:space="preserve">STLS</t>
  </si>
  <si>
    <t xml:space="preserve">Apatride</t>
  </si>
  <si>
    <t xml:space="preserve">KG</t>
  </si>
  <si>
    <t xml:space="preserve">Kirghize</t>
  </si>
  <si>
    <t xml:space="preserve">TZ</t>
  </si>
  <si>
    <t xml:space="preserve">Tanzanienne</t>
  </si>
  <si>
    <t xml:space="preserve">MU</t>
  </si>
  <si>
    <t xml:space="preserve">Mauricienne</t>
  </si>
  <si>
    <t xml:space="preserve">HN</t>
  </si>
  <si>
    <t xml:space="preserve">Hondurienne</t>
  </si>
  <si>
    <t xml:space="preserve">US</t>
  </si>
  <si>
    <t xml:space="preserve">Américaine</t>
  </si>
  <si>
    <t xml:space="preserve">UZ</t>
  </si>
  <si>
    <t xml:space="preserve">Ouzbèke</t>
  </si>
  <si>
    <t xml:space="preserve">KH</t>
  </si>
  <si>
    <t xml:space="preserve">Cambodgienne</t>
  </si>
  <si>
    <t xml:space="preserve">CL</t>
  </si>
  <si>
    <t xml:space="preserve">Chilienne</t>
  </si>
  <si>
    <t xml:space="preserve">PT</t>
  </si>
  <si>
    <t xml:space="preserve">Portugaise</t>
  </si>
  <si>
    <t xml:space="preserve">IL</t>
  </si>
  <si>
    <t xml:space="preserve">Israélienne</t>
  </si>
  <si>
    <t xml:space="preserve">AR</t>
  </si>
  <si>
    <t xml:space="preserve">Argentine</t>
  </si>
  <si>
    <t xml:space="preserve">JO</t>
  </si>
  <si>
    <t xml:space="preserve">Jordanienne</t>
  </si>
  <si>
    <t xml:space="preserve">CU</t>
  </si>
  <si>
    <t xml:space="preserve">Cubaine</t>
  </si>
  <si>
    <t xml:space="preserve">MX</t>
  </si>
  <si>
    <t xml:space="preserve">Mexicaine</t>
  </si>
  <si>
    <t xml:space="preserve">EC</t>
  </si>
  <si>
    <t xml:space="preserve">Équatorienne</t>
  </si>
  <si>
    <t xml:space="preserve">KM</t>
  </si>
  <si>
    <t xml:space="preserve">Comorienne</t>
  </si>
  <si>
    <t xml:space="preserve">SA</t>
  </si>
  <si>
    <t xml:space="preserve">Saoudienne</t>
  </si>
  <si>
    <t xml:space="preserve">MZ</t>
  </si>
  <si>
    <t xml:space="preserve">Mozambicaine</t>
  </si>
  <si>
    <t xml:space="preserve">SZ</t>
  </si>
  <si>
    <t xml:space="preserve">ESWATINI</t>
  </si>
  <si>
    <t xml:space="preserve">JM</t>
  </si>
  <si>
    <t xml:space="preserve">Jamaïcaine</t>
  </si>
  <si>
    <t xml:space="preserve">NI</t>
  </si>
  <si>
    <t xml:space="preserve">Nicaraguayenne</t>
  </si>
  <si>
    <t xml:space="preserve">PH</t>
  </si>
  <si>
    <t xml:space="preserve">Philippine</t>
  </si>
  <si>
    <t xml:space="preserve">ZW</t>
  </si>
  <si>
    <t xml:space="preserve">Zimbabwéenne</t>
  </si>
  <si>
    <t xml:space="preserve">CV</t>
  </si>
  <si>
    <t xml:space="preserve">Cap-Verdienne</t>
  </si>
  <si>
    <t xml:space="preserve">TM</t>
  </si>
  <si>
    <t xml:space="preserve">Turkmène</t>
  </si>
  <si>
    <t xml:space="preserve">AT</t>
  </si>
  <si>
    <t xml:space="preserve">Autrichienne</t>
  </si>
  <si>
    <t xml:space="preserve">NC</t>
  </si>
  <si>
    <t xml:space="preserve">CZ</t>
  </si>
  <si>
    <t xml:space="preserve">TCHEQUE</t>
  </si>
  <si>
    <t xml:space="preserve">BO</t>
  </si>
  <si>
    <t xml:space="preserve">Bolivienne</t>
  </si>
  <si>
    <t xml:space="preserve">CA</t>
  </si>
  <si>
    <t xml:space="preserve">Canadienne</t>
  </si>
  <si>
    <t xml:space="preserve">GR</t>
  </si>
  <si>
    <t xml:space="preserve">Grecque</t>
  </si>
  <si>
    <t xml:space="preserve">GT</t>
  </si>
  <si>
    <t xml:space="preserve">Guatémaltèque</t>
  </si>
  <si>
    <t xml:space="preserve">PY</t>
  </si>
  <si>
    <t xml:space="preserve">Paraguayenne</t>
  </si>
  <si>
    <t xml:space="preserve">IT</t>
  </si>
  <si>
    <t xml:space="preserve">Italienne</t>
  </si>
  <si>
    <t xml:space="preserve">ES</t>
  </si>
  <si>
    <t xml:space="preserve">Espagnole</t>
  </si>
  <si>
    <t xml:space="preserve">SR</t>
  </si>
  <si>
    <t xml:space="preserve">Surinamienne</t>
  </si>
  <si>
    <t xml:space="preserve">MY</t>
  </si>
  <si>
    <t xml:space="preserve">MALAISIE</t>
  </si>
  <si>
    <t xml:space="preserve">BT</t>
  </si>
  <si>
    <t xml:space="preserve">Bhoutanaise</t>
  </si>
  <si>
    <t xml:space="preserve">NL</t>
  </si>
  <si>
    <t xml:space="preserve">Néerlandaise</t>
  </si>
  <si>
    <t xml:space="preserve">GB</t>
  </si>
  <si>
    <t xml:space="preserve">Britannique</t>
  </si>
  <si>
    <t xml:space="preserve">PAYS BAS</t>
  </si>
  <si>
    <t xml:space="preserve">AU</t>
  </si>
  <si>
    <t xml:space="preserve">AUSTRALIE</t>
  </si>
  <si>
    <t xml:space="preserve">BZ</t>
  </si>
  <si>
    <t xml:space="preserve">BELIZE</t>
  </si>
  <si>
    <t xml:space="preserve">BG</t>
  </si>
  <si>
    <t xml:space="preserve">Bulgare</t>
  </si>
  <si>
    <t xml:space="preserve">CR</t>
  </si>
  <si>
    <t xml:space="preserve">Costaricaine</t>
  </si>
  <si>
    <t xml:space="preserve">LA</t>
  </si>
  <si>
    <t xml:space="preserve">Laotienne</t>
  </si>
  <si>
    <t xml:space="preserve">VN</t>
  </si>
  <si>
    <t xml:space="preserve">Vietnamienne</t>
  </si>
  <si>
    <t xml:space="preserve">JP</t>
  </si>
  <si>
    <t xml:space="preserve">Japonaise</t>
  </si>
  <si>
    <t xml:space="preserve">MW</t>
  </si>
  <si>
    <t xml:space="preserve">Malawite</t>
  </si>
  <si>
    <t xml:space="preserve">PA</t>
  </si>
  <si>
    <t xml:space="preserve">PANAMA</t>
  </si>
  <si>
    <t xml:space="preserve">SE</t>
  </si>
  <si>
    <t xml:space="preserve">SUEDE</t>
  </si>
  <si>
    <t xml:space="preserve">DO</t>
  </si>
  <si>
    <t xml:space="preserve">DOMINICAIN</t>
  </si>
  <si>
    <t xml:space="preserve">LUCIEN</t>
  </si>
  <si>
    <t xml:space="preserve">AE</t>
  </si>
  <si>
    <t xml:space="preserve">EMIRATI</t>
  </si>
  <si>
    <t xml:space="preserve">PL</t>
  </si>
  <si>
    <t xml:space="preserve">POLOGNE</t>
  </si>
  <si>
    <t xml:space="preserve">TL</t>
  </si>
  <si>
    <t xml:space="preserve">TIMOR</t>
  </si>
  <si>
    <t xml:space="preserve">TW</t>
  </si>
  <si>
    <t xml:space="preserve">Taiwanaise</t>
  </si>
  <si>
    <t xml:space="preserve">HU</t>
  </si>
  <si>
    <t xml:space="preserve">HONGRIE</t>
  </si>
  <si>
    <t xml:space="preserve">PREMIERES DA</t>
  </si>
  <si>
    <t xml:space="preserve">TX HEBERGEMENT EN %</t>
  </si>
  <si>
    <t xml:space="preserve">LC</t>
  </si>
  <si>
    <t xml:space="preserve">SAINT LUCI</t>
  </si>
  <si>
    <t xml:space="preserve">EH</t>
  </si>
  <si>
    <t xml:space="preserve">SAHAROUI</t>
  </si>
  <si>
    <t xml:space="preserve">CADA OCC</t>
  </si>
  <si>
    <t xml:space="preserve">HUDA OCCUPES</t>
  </si>
  <si>
    <t xml:space="preserve">PRAHDA OCC</t>
  </si>
  <si>
    <t xml:space="preserve">OCCUPES </t>
  </si>
  <si>
    <t xml:space="preserve">cada da ofpra cnda</t>
  </si>
  <si>
    <t xml:space="preserve">huda ofpra cnda</t>
  </si>
  <si>
    <t xml:space="preserve">prahda ofpra cnda</t>
  </si>
  <si>
    <t xml:space="preserve">da ofpra cnda</t>
  </si>
  <si>
    <t xml:space="preserve">cad dublinés</t>
  </si>
  <si>
    <t xml:space="preserve">huda dublinés</t>
  </si>
  <si>
    <t xml:space="preserve">prahda dublinés</t>
  </si>
  <si>
    <t xml:space="preserve">dublinés</t>
  </si>
  <si>
    <t xml:space="preserve">CADA DA</t>
  </si>
  <si>
    <t xml:space="preserve">HUDA DA</t>
  </si>
  <si>
    <t xml:space="preserve">PRAHDA DA</t>
  </si>
  <si>
    <t xml:space="preserve">DA </t>
  </si>
  <si>
    <t xml:space="preserve">CADA BPI</t>
  </si>
  <si>
    <t xml:space="preserve">HUDA BPI</t>
  </si>
  <si>
    <t xml:space="preserve">PRAHDA BPI</t>
  </si>
  <si>
    <t xml:space="preserve">BPI</t>
  </si>
  <si>
    <t xml:space="preserve">CADA DEB</t>
  </si>
  <si>
    <t xml:space="preserve">HUDA DEB</t>
  </si>
  <si>
    <t xml:space="preserve">PRAHDA DEB</t>
  </si>
  <si>
    <t xml:space="preserve">DEBOUTES</t>
  </si>
  <si>
    <t xml:space="preserve">part dublinés</t>
  </si>
  <si>
    <t xml:space="preserve">PART DA OFPRA</t>
  </si>
  <si>
    <t xml:space="preserve">PART DA</t>
  </si>
  <si>
    <t xml:space="preserve">PART BPI</t>
  </si>
  <si>
    <t xml:space="preserve">PART DEB</t>
  </si>
  <si>
    <t xml:space="preserve">HUDA </t>
  </si>
  <si>
    <t xml:space="preserve">TOTAL DA</t>
  </si>
  <si>
    <t xml:space="preserve">CADA DA OFPRA</t>
  </si>
  <si>
    <t xml:space="preserve">HUDA DA OFPRA</t>
  </si>
  <si>
    <t xml:space="preserve">PRAHDA DA OFPRA</t>
  </si>
  <si>
    <t xml:space="preserve">DA OFPRA</t>
  </si>
  <si>
    <t xml:space="preserve">cada dub</t>
  </si>
  <si>
    <t xml:space="preserve">huda dub</t>
  </si>
  <si>
    <t xml:space="preserve">prahda dub</t>
  </si>
  <si>
    <t xml:space="preserve">TOTAL BPI</t>
  </si>
  <si>
    <t xml:space="preserve">TOTAL DEB</t>
  </si>
  <si>
    <t xml:space="preserve">part bpi dna</t>
  </si>
  <si>
    <t xml:space="preserve">CADA BPI PI</t>
  </si>
  <si>
    <t xml:space="preserve">HUDA BPI pi</t>
  </si>
  <si>
    <t xml:space="preserve">PRAHDA BPI pi</t>
  </si>
  <si>
    <t xml:space="preserve">TOTAL BPI pi</t>
  </si>
  <si>
    <t xml:space="preserve">CADA DEB PI</t>
  </si>
  <si>
    <t xml:space="preserve">HUDA DEB PI</t>
  </si>
  <si>
    <t xml:space="preserve">PRAHDA DEB PI</t>
  </si>
  <si>
    <t xml:space="preserve">DEBOUTES PI</t>
  </si>
  <si>
    <t xml:space="preserve">CADA BPI A</t>
  </si>
  <si>
    <t xml:space="preserve">HUDA BPI A</t>
  </si>
  <si>
    <t xml:space="preserve">PRAHDA BPI A</t>
  </si>
  <si>
    <t xml:space="preserve">BPI A</t>
  </si>
  <si>
    <t xml:space="preserve">CADA DEB A</t>
  </si>
  <si>
    <t xml:space="preserve">HUDA DEB A</t>
  </si>
  <si>
    <t xml:space="preserve">PRAHDA DEB A</t>
  </si>
  <si>
    <t xml:space="preserve">DEBOUTES A</t>
  </si>
  <si>
    <t xml:space="preserve">mois</t>
  </si>
  <si>
    <t xml:space="preserve">cada</t>
  </si>
  <si>
    <t xml:space="preserve">huda</t>
  </si>
  <si>
    <t xml:space="preserve">prahda</t>
  </si>
  <si>
    <t xml:space="preserve">cada bpi</t>
  </si>
  <si>
    <t xml:space="preserve">huda bpi</t>
  </si>
  <si>
    <t xml:space="preserve">prahda bpi</t>
  </si>
  <si>
    <t xml:space="preserve">bpi</t>
  </si>
  <si>
    <t xml:space="preserve">cada deb</t>
  </si>
  <si>
    <t xml:space="preserve">huda deb</t>
  </si>
  <si>
    <t xml:space="preserve">prahda deb</t>
  </si>
  <si>
    <t xml:space="preserve">deboutés </t>
  </si>
  <si>
    <t xml:space="preserve">cada da</t>
  </si>
  <si>
    <t xml:space="preserve">huda da</t>
  </si>
  <si>
    <t xml:space="preserve">prahda da</t>
  </si>
  <si>
    <t xml:space="preserve">demandeurs asile</t>
  </si>
  <si>
    <t xml:space="preserve">Janvier</t>
  </si>
  <si>
    <t xml:space="preserve">otal</t>
  </si>
  <si>
    <t xml:space="preserve">Février</t>
  </si>
  <si>
    <t xml:space="preserve">Mars</t>
  </si>
  <si>
    <t xml:space="preserve">Avril</t>
  </si>
  <si>
    <t xml:space="preserve">Mai</t>
  </si>
  <si>
    <t xml:space="preserve">Juin</t>
  </si>
  <si>
    <t xml:space="preserve">Juillet</t>
  </si>
  <si>
    <t xml:space="preserve">Août</t>
  </si>
  <si>
    <t xml:space="preserve">Septembre</t>
  </si>
  <si>
    <t xml:space="preserve">Octobre</t>
  </si>
  <si>
    <t xml:space="preserve">Novembre</t>
  </si>
  <si>
    <t xml:space="preserve">decembre</t>
  </si>
  <si>
    <t xml:space="preserve">JANVIER</t>
  </si>
  <si>
    <t xml:space="preserve">FEV</t>
  </si>
  <si>
    <t xml:space="preserve">MARS</t>
  </si>
  <si>
    <t xml:space="preserve">AVRIL</t>
  </si>
  <si>
    <t xml:space="preserve">MAI</t>
  </si>
  <si>
    <t xml:space="preserve">JUN</t>
  </si>
  <si>
    <t xml:space="preserve">JUILLET</t>
  </si>
  <si>
    <t xml:space="preserve">AOUT</t>
  </si>
  <si>
    <t xml:space="preserve">SEPT</t>
  </si>
  <si>
    <t xml:space="preserve">OCTOBRE</t>
  </si>
  <si>
    <t xml:space="preserve">NOVEMBRE</t>
  </si>
  <si>
    <t xml:space="preserve">DECEMBRE</t>
  </si>
  <si>
    <t xml:space="preserve">HUDA P</t>
  </si>
  <si>
    <t xml:space="preserve">DEMANDEURS ASILE</t>
  </si>
  <si>
    <t xml:space="preserve">TX ACCORDS </t>
  </si>
  <si>
    <t xml:space="preserve">normale</t>
  </si>
  <si>
    <t xml:space="preserve">accélérée</t>
  </si>
  <si>
    <t xml:space="preserve">DUBLIN</t>
  </si>
  <si>
    <t xml:space="preserve">SANS CMA</t>
  </si>
  <si>
    <t xml:space="preserve">da pendantes adultes</t>
  </si>
  <si>
    <t xml:space="preserve">BENEFICIAIRES TOTAL</t>
  </si>
  <si>
    <t xml:space="preserve">ENFANTS</t>
  </si>
  <si>
    <t xml:space="preserve">DA PENDANTES</t>
  </si>
  <si>
    <t xml:space="preserve">PART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</si>
</sst>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\ yyyy"/>
    <numFmt numFmtId="166" formatCode="0"/>
    <numFmt numFmtId="167" formatCode="#,##0.0"/>
    <numFmt numFmtId="168" formatCode="#,##0"/>
    <numFmt numFmtId="169" formatCode="General"/>
    <numFmt numFmtId="170" formatCode="dd/mm/yy"/>
    <numFmt numFmtId="171" formatCode="0.0\ %"/>
    <numFmt numFmtId="172" formatCode="@"/>
    <numFmt numFmtId="173" formatCode="0;[RED]\-0"/>
    <numFmt numFmtId="174" formatCode="0\ %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8"/>
      <name val="Arial"/>
      <family val="2"/>
      <charset val="1"/>
    </font>
    <font>
      <sz val="8"/>
      <name val="Arial Narrow"/>
      <family val="2"/>
      <charset val="1"/>
    </font>
    <font>
      <b val="true"/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 Narrow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CD3C1"/>
      </patternFill>
    </fill>
    <fill>
      <patternFill patternType="solid">
        <fgColor rgb="FFCE181E"/>
        <bgColor rgb="FF993300"/>
      </patternFill>
    </fill>
    <fill>
      <patternFill patternType="solid">
        <fgColor rgb="FFFCD3C1"/>
        <bgColor rgb="FFDDDDDD"/>
      </patternFill>
    </fill>
    <fill>
      <patternFill patternType="solid">
        <fgColor rgb="FFFAA61A"/>
        <bgColor rgb="FFFFCC00"/>
      </patternFill>
    </fill>
    <fill>
      <patternFill patternType="solid">
        <fgColor rgb="FFFFFBCC"/>
        <bgColor rgb="FFFFFFFF"/>
      </patternFill>
    </fill>
    <fill>
      <patternFill patternType="solid">
        <fgColor rgb="FF009353"/>
        <bgColor rgb="FF00808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009353"/>
      </left>
      <right/>
      <top style="thin">
        <color rgb="FF009353"/>
      </top>
      <bottom/>
      <diagonal/>
    </border>
    <border diagonalUp="false" diagonalDown="false">
      <left/>
      <right/>
      <top style="thin">
        <color rgb="FF009353"/>
      </top>
      <bottom/>
      <diagonal/>
    </border>
    <border diagonalUp="false" diagonalDown="false">
      <left/>
      <right style="thin">
        <color rgb="FF009353"/>
      </right>
      <top style="thin">
        <color rgb="FF009353"/>
      </top>
      <bottom/>
      <diagonal/>
    </border>
    <border diagonalUp="false" diagonalDown="false">
      <left style="thin">
        <color rgb="FF009353"/>
      </left>
      <right/>
      <top/>
      <bottom/>
      <diagonal/>
    </border>
    <border diagonalUp="false" diagonalDown="false">
      <left/>
      <right style="thin">
        <color rgb="FF009353"/>
      </right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8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5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6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égorie de la table dynamique" xfId="20"/>
    <cellStyle name="Champ de la table dynamique" xfId="21"/>
    <cellStyle name="Coin de la table dynamique" xfId="22"/>
    <cellStyle name="Résultat de la table dynamique" xfId="23"/>
    <cellStyle name="Titre de la table dynamique" xfId="24"/>
    <cellStyle name="Valeur de la table dynamique" xfId="25"/>
  </cellStyles>
  <dxfs count="8">
    <dxf>
      <fill>
        <patternFill patternType="solid">
          <bgColor rgb="FF000000"/>
        </patternFill>
      </fill>
    </dxf>
    <dxf>
      <fill>
        <patternFill patternType="solid">
          <fgColor rgb="FFDDDDDD"/>
          <bgColor rgb="FF000000"/>
        </patternFill>
      </fill>
    </dxf>
    <dxf>
      <fill>
        <patternFill patternType="solid">
          <fgColor rgb="FFCE181E"/>
          <bgColor rgb="FF000000"/>
        </patternFill>
      </fill>
    </dxf>
    <dxf>
      <fill>
        <patternFill patternType="solid">
          <fgColor rgb="FFFCD3C1"/>
          <bgColor rgb="FF000000"/>
        </patternFill>
      </fill>
    </dxf>
    <dxf>
      <fill>
        <patternFill patternType="solid">
          <fgColor rgb="FFFAA61A"/>
          <bgColor rgb="FF000000"/>
        </patternFill>
      </fill>
    </dxf>
    <dxf>
      <fill>
        <patternFill patternType="solid">
          <fgColor rgb="FFFFFBCC"/>
          <bgColor rgb="FF000000"/>
        </patternFill>
      </fill>
    </dxf>
    <dxf>
      <fill>
        <patternFill patternType="solid">
          <fgColor rgb="FF009353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353"/>
      <rgbColor rgb="FFC0C0C0"/>
      <rgbColor rgb="FF808080"/>
      <rgbColor rgb="FF9999FF"/>
      <rgbColor rgb="FF993366"/>
      <rgbColor rgb="FFFFFB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3C1"/>
      <rgbColor rgb="FF3366FF"/>
      <rgbColor rgb="FF33CCCC"/>
      <rgbColor rgb="FF99CC00"/>
      <rgbColor rgb="FFFFCC00"/>
      <rgbColor rgb="FFFAA61A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4"/>
  <sheetViews>
    <sheetView showFormulas="false" showGridLines="true" showRowColHeaders="true" showZeros="true" rightToLeft="false" tabSelected="false" showOutlineSymbols="true" defaultGridColor="true" view="normal" topLeftCell="A33" colorId="64" zoomScale="130" zoomScaleNormal="130" zoomScalePageLayoutView="100" workbookViewId="0">
      <selection pane="topLeft" activeCell="G44" activeCellId="0" sqref="G44"/>
    </sheetView>
  </sheetViews>
  <sheetFormatPr defaultColWidth="11.53515625" defaultRowHeight="12.8" zeroHeight="false" outlineLevelRow="0" outlineLevelCol="0"/>
  <cols>
    <col collapsed="false" customWidth="false" hidden="false" outlineLevel="0" max="1" min="1" style="1" width="11.53"/>
    <col collapsed="false" customWidth="true" hidden="false" outlineLevel="0" max="2" min="2" style="2" width="14.81"/>
    <col collapsed="false" customWidth="false" hidden="false" outlineLevel="0" max="6" min="3" style="1" width="11.53"/>
    <col collapsed="false" customWidth="false" hidden="false" outlineLevel="0" max="7" min="7" style="3" width="11.53"/>
    <col collapsed="false" customWidth="false" hidden="false" outlineLevel="0" max="10" min="8" style="1" width="11.53"/>
  </cols>
  <sheetData>
    <row r="1" customFormat="false" ht="12.8" hidden="false" customHeight="false" outlineLevel="0" collapsed="false">
      <c r="A1" s="4" t="s">
        <v>0</v>
      </c>
      <c r="B1" s="2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4" t="s">
        <v>7</v>
      </c>
      <c r="I1" s="4" t="s">
        <v>8</v>
      </c>
      <c r="J1" s="4" t="s">
        <v>9</v>
      </c>
    </row>
    <row r="2" customFormat="false" ht="12.8" hidden="false" customHeight="false" outlineLevel="0" collapsed="false">
      <c r="A2" s="4" t="n">
        <v>2021</v>
      </c>
      <c r="B2" s="2" t="n">
        <v>44348</v>
      </c>
      <c r="C2" s="4" t="n">
        <v>111978</v>
      </c>
      <c r="D2" s="4" t="n">
        <v>106917</v>
      </c>
      <c r="E2" s="4" t="n">
        <v>5915</v>
      </c>
      <c r="F2" s="4"/>
      <c r="G2" s="3" t="n">
        <v>87757.431</v>
      </c>
      <c r="H2" s="4" t="n">
        <v>5061</v>
      </c>
      <c r="I2" s="5" t="n">
        <f aca="false">+G2/(D2-F2)*100</f>
        <v>82.0799601560089</v>
      </c>
      <c r="J2" s="5" t="n">
        <f aca="false">+G2/C2*100</f>
        <v>78.3702432620693</v>
      </c>
    </row>
    <row r="3" customFormat="false" ht="12.8" hidden="false" customHeight="false" outlineLevel="0" collapsed="false">
      <c r="A3" s="4" t="n">
        <v>2021</v>
      </c>
      <c r="B3" s="2" t="n">
        <v>44378</v>
      </c>
      <c r="C3" s="4" t="n">
        <v>111978</v>
      </c>
      <c r="D3" s="4" t="n">
        <v>106917</v>
      </c>
      <c r="E3" s="4" t="n">
        <v>6122</v>
      </c>
      <c r="F3" s="4"/>
      <c r="G3" s="3" t="n">
        <v>87231.667</v>
      </c>
      <c r="H3" s="4" t="n">
        <v>5061</v>
      </c>
      <c r="I3" s="5" t="n">
        <f aca="false">+G3/(D3-F3)*100</f>
        <v>81.5882104810274</v>
      </c>
      <c r="J3" s="5" t="n">
        <f aca="false">+G3/C3*100</f>
        <v>77.9007188912108</v>
      </c>
    </row>
    <row r="4" customFormat="false" ht="12.8" hidden="false" customHeight="false" outlineLevel="0" collapsed="false">
      <c r="A4" s="4" t="n">
        <v>2021</v>
      </c>
      <c r="B4" s="2" t="n">
        <v>44409</v>
      </c>
      <c r="C4" s="4" t="n">
        <v>111978</v>
      </c>
      <c r="D4" s="4" t="n">
        <v>107215</v>
      </c>
      <c r="E4" s="4" t="n">
        <v>5228</v>
      </c>
      <c r="F4" s="4"/>
      <c r="G4" s="3" t="n">
        <v>88746.412</v>
      </c>
      <c r="H4" s="4" t="n">
        <v>4763</v>
      </c>
      <c r="I4" s="5" t="n">
        <f aca="false">+G4/(D4-F4)*100</f>
        <v>82.774249871753</v>
      </c>
      <c r="J4" s="5" t="n">
        <f aca="false">+G4/C4*100</f>
        <v>79.2534354962582</v>
      </c>
    </row>
    <row r="5" customFormat="false" ht="12.8" hidden="false" customHeight="false" outlineLevel="0" collapsed="false">
      <c r="A5" s="4" t="n">
        <v>2021</v>
      </c>
      <c r="B5" s="2" t="n">
        <v>44440</v>
      </c>
      <c r="C5" s="4" t="n">
        <v>111978</v>
      </c>
      <c r="D5" s="4" t="n">
        <v>107693</v>
      </c>
      <c r="E5" s="4" t="n">
        <v>3481</v>
      </c>
      <c r="F5" s="4"/>
      <c r="G5" s="3" t="n">
        <v>91124.48</v>
      </c>
      <c r="H5" s="4" t="n">
        <v>4285</v>
      </c>
      <c r="I5" s="5" t="n">
        <f aca="false">+G5/(D5-F5)*100</f>
        <v>84.6150446175703</v>
      </c>
      <c r="J5" s="5" t="n">
        <f aca="false">+G5/C5*100</f>
        <v>81.3771276500741</v>
      </c>
    </row>
    <row r="6" customFormat="false" ht="12.8" hidden="false" customHeight="false" outlineLevel="0" collapsed="false">
      <c r="A6" s="4" t="n">
        <v>2021</v>
      </c>
      <c r="B6" s="2" t="n">
        <v>44470</v>
      </c>
      <c r="C6" s="4" t="n">
        <v>111978</v>
      </c>
      <c r="D6" s="4" t="n">
        <v>107839</v>
      </c>
      <c r="E6" s="4" t="n">
        <v>3061</v>
      </c>
      <c r="F6" s="4"/>
      <c r="G6" s="3" t="n">
        <v>91849.927</v>
      </c>
      <c r="H6" s="4" t="n">
        <v>4139</v>
      </c>
      <c r="I6" s="5" t="n">
        <f aca="false">+G6/(D6-F6)*100</f>
        <v>85.1731998627584</v>
      </c>
      <c r="J6" s="5" t="n">
        <f aca="false">+G6/C6*100</f>
        <v>82.0249754416046</v>
      </c>
    </row>
    <row r="7" customFormat="false" ht="12.8" hidden="false" customHeight="false" outlineLevel="0" collapsed="false">
      <c r="A7" s="4" t="n">
        <v>2021</v>
      </c>
      <c r="B7" s="2" t="n">
        <v>44501</v>
      </c>
      <c r="C7" s="4" t="n">
        <v>111978</v>
      </c>
      <c r="D7" s="4" t="n">
        <v>108072</v>
      </c>
      <c r="E7" s="4" t="n">
        <v>3014</v>
      </c>
      <c r="F7" s="4"/>
      <c r="G7" s="3" t="n">
        <v>91969.019</v>
      </c>
      <c r="H7" s="4" t="n">
        <v>3906</v>
      </c>
      <c r="I7" s="5" t="n">
        <f aca="false">+G7/(D7-F7)*100</f>
        <v>85.0997658968095</v>
      </c>
      <c r="J7" s="5" t="n">
        <f aca="false">+G7/C7*100</f>
        <v>82.1313284752362</v>
      </c>
    </row>
    <row r="8" customFormat="false" ht="12.8" hidden="false" customHeight="false" outlineLevel="0" collapsed="false">
      <c r="A8" s="4" t="n">
        <v>2021</v>
      </c>
      <c r="B8" s="2" t="n">
        <v>44531</v>
      </c>
      <c r="C8" s="4" t="n">
        <v>111978</v>
      </c>
      <c r="D8" s="4" t="n">
        <v>107906</v>
      </c>
      <c r="E8" s="4" t="n">
        <v>3080</v>
      </c>
      <c r="F8" s="4"/>
      <c r="G8" s="3" t="n">
        <v>92357.405</v>
      </c>
      <c r="H8" s="4" t="n">
        <v>4072</v>
      </c>
      <c r="I8" s="5" t="n">
        <f aca="false">+G8/(D8-F8)*100</f>
        <v>85.5906112727745</v>
      </c>
      <c r="J8" s="5" t="n">
        <f aca="false">+G8/C8*100</f>
        <v>82.4781698190716</v>
      </c>
    </row>
    <row r="9" customFormat="false" ht="12.8" hidden="false" customHeight="false" outlineLevel="0" collapsed="false">
      <c r="A9" s="4" t="n">
        <v>2022</v>
      </c>
      <c r="B9" s="2" t="n">
        <v>44562</v>
      </c>
      <c r="C9" s="4" t="n">
        <v>112010</v>
      </c>
      <c r="D9" s="4" t="n">
        <v>108649</v>
      </c>
      <c r="E9" s="4" t="n">
        <v>3019</v>
      </c>
      <c r="F9" s="4"/>
      <c r="G9" s="3" t="n">
        <v>92912</v>
      </c>
      <c r="H9" s="4" t="n">
        <v>3361</v>
      </c>
      <c r="I9" s="5" t="n">
        <f aca="false">+G9/(D9-F9)*100</f>
        <v>85.5157433570489</v>
      </c>
      <c r="J9" s="5" t="n">
        <f aca="false">+G9/C9*100</f>
        <v>82.949736630658</v>
      </c>
    </row>
    <row r="10" customFormat="false" ht="12.8" hidden="false" customHeight="false" outlineLevel="0" collapsed="false">
      <c r="A10" s="4" t="n">
        <v>2022</v>
      </c>
      <c r="B10" s="2" t="n">
        <v>44593</v>
      </c>
      <c r="C10" s="4" t="n">
        <v>112010</v>
      </c>
      <c r="D10" s="4" t="n">
        <v>108899</v>
      </c>
      <c r="E10" s="4" t="n">
        <v>3214</v>
      </c>
      <c r="F10" s="4"/>
      <c r="G10" s="3" t="n">
        <v>93186</v>
      </c>
      <c r="H10" s="4" t="n">
        <v>3111</v>
      </c>
      <c r="I10" s="5" t="n">
        <f aca="false">+G10/(D10-F10)*100</f>
        <v>85.5710337101351</v>
      </c>
      <c r="J10" s="5" t="n">
        <f aca="false">+G10/C10*100</f>
        <v>83.1943576466387</v>
      </c>
    </row>
    <row r="11" customFormat="false" ht="12.8" hidden="false" customHeight="false" outlineLevel="0" collapsed="false">
      <c r="A11" s="4" t="n">
        <v>2022</v>
      </c>
      <c r="B11" s="2" t="n">
        <v>44621</v>
      </c>
      <c r="C11" s="4" t="n">
        <v>112068</v>
      </c>
      <c r="D11" s="4" t="n">
        <v>109120</v>
      </c>
      <c r="E11" s="4" t="n">
        <v>3904</v>
      </c>
      <c r="F11" s="4"/>
      <c r="G11" s="3" t="n">
        <v>93349</v>
      </c>
      <c r="H11" s="4" t="n">
        <v>2948</v>
      </c>
      <c r="I11" s="5" t="n">
        <f aca="false">+G11/(D11-F11)*100</f>
        <v>85.5471041055719</v>
      </c>
      <c r="J11" s="5" t="n">
        <f aca="false">+G11/C11*100</f>
        <v>83.2967484027555</v>
      </c>
    </row>
    <row r="12" customFormat="false" ht="12.8" hidden="false" customHeight="false" outlineLevel="0" collapsed="false">
      <c r="A12" s="4" t="n">
        <v>2022</v>
      </c>
      <c r="B12" s="2" t="n">
        <v>44652</v>
      </c>
      <c r="C12" s="4" t="n">
        <v>112250</v>
      </c>
      <c r="D12" s="4" t="n">
        <v>107164</v>
      </c>
      <c r="E12" s="4" t="n">
        <v>3266</v>
      </c>
      <c r="F12" s="4" t="n">
        <v>6151</v>
      </c>
      <c r="G12" s="3" t="n">
        <v>92901</v>
      </c>
      <c r="H12" s="4" t="n">
        <v>5086</v>
      </c>
      <c r="I12" s="5" t="n">
        <f aca="false">+G12/(D12-F12)*100</f>
        <v>91.9693504796412</v>
      </c>
      <c r="J12" s="5" t="n">
        <f aca="false">+G12/C12*100</f>
        <v>82.762583518931</v>
      </c>
    </row>
    <row r="13" customFormat="false" ht="12.8" hidden="false" customHeight="false" outlineLevel="0" collapsed="false">
      <c r="A13" s="4" t="n">
        <v>2022</v>
      </c>
      <c r="B13" s="2" t="n">
        <v>44682</v>
      </c>
      <c r="C13" s="4" t="n">
        <v>112387</v>
      </c>
      <c r="D13" s="4" t="n">
        <v>107435</v>
      </c>
      <c r="E13" s="4" t="n">
        <v>3240</v>
      </c>
      <c r="F13" s="4" t="n">
        <v>6396</v>
      </c>
      <c r="G13" s="3" t="n">
        <v>92717</v>
      </c>
      <c r="H13" s="4" t="n">
        <v>4952</v>
      </c>
      <c r="I13" s="5" t="n">
        <f aca="false">+G13/(D13-F13)*100</f>
        <v>91.7635764407803</v>
      </c>
      <c r="J13" s="5" t="n">
        <f aca="false">+G13/C13*100</f>
        <v>82.4979757445256</v>
      </c>
    </row>
    <row r="14" customFormat="false" ht="12.8" hidden="false" customHeight="false" outlineLevel="0" collapsed="false">
      <c r="A14" s="4" t="n">
        <v>2022</v>
      </c>
      <c r="B14" s="2" t="n">
        <v>44713</v>
      </c>
      <c r="C14" s="4" t="n">
        <v>112526</v>
      </c>
      <c r="D14" s="4" t="n">
        <v>107891</v>
      </c>
      <c r="E14" s="4" t="n">
        <v>2968</v>
      </c>
      <c r="F14" s="4" t="n">
        <v>7144</v>
      </c>
      <c r="G14" s="3" t="n">
        <v>93686</v>
      </c>
      <c r="H14" s="4" t="n">
        <v>4635</v>
      </c>
      <c r="I14" s="5" t="n">
        <f aca="false">+G14/(D14-F14)*100</f>
        <v>92.9913545812779</v>
      </c>
      <c r="J14" s="5" t="n">
        <f aca="false">+G14/C14*100</f>
        <v>83.257202779802</v>
      </c>
    </row>
    <row r="15" customFormat="false" ht="12.8" hidden="false" customHeight="false" outlineLevel="0" collapsed="false">
      <c r="A15" s="4" t="n">
        <v>2022</v>
      </c>
      <c r="B15" s="2" t="n">
        <v>44743</v>
      </c>
      <c r="C15" s="4" t="n">
        <v>112621</v>
      </c>
      <c r="D15" s="4" t="n">
        <v>108189</v>
      </c>
      <c r="E15" s="4" t="n">
        <v>2897</v>
      </c>
      <c r="F15" s="4" t="n">
        <v>7462</v>
      </c>
      <c r="G15" s="3" t="n">
        <v>93431</v>
      </c>
      <c r="H15" s="4" t="n">
        <v>4432</v>
      </c>
      <c r="I15" s="5" t="n">
        <f aca="false">+G15/(D15-F15)*100</f>
        <v>92.7566590884271</v>
      </c>
      <c r="J15" s="5" t="n">
        <f aca="false">+G15/C15*100</f>
        <v>82.9605490983032</v>
      </c>
    </row>
    <row r="16" customFormat="false" ht="12.8" hidden="false" customHeight="false" outlineLevel="0" collapsed="false">
      <c r="A16" s="4" t="n">
        <v>2022</v>
      </c>
      <c r="B16" s="2" t="n">
        <v>44774</v>
      </c>
      <c r="C16" s="4" t="n">
        <v>112677</v>
      </c>
      <c r="D16" s="4" t="n">
        <v>108610</v>
      </c>
      <c r="E16" s="4" t="n">
        <v>2942</v>
      </c>
      <c r="F16" s="4" t="n">
        <v>7145</v>
      </c>
      <c r="G16" s="3" t="n">
        <v>93873</v>
      </c>
      <c r="H16" s="4" t="n">
        <v>4067</v>
      </c>
      <c r="I16" s="5" t="n">
        <f aca="false">+G16/(D16-F16)*100</f>
        <v>92.5176169122358</v>
      </c>
      <c r="J16" s="5" t="n">
        <f aca="false">+G16/C16*100</f>
        <v>83.3115897654357</v>
      </c>
    </row>
    <row r="17" customFormat="false" ht="12.8" hidden="false" customHeight="false" outlineLevel="0" collapsed="false">
      <c r="A17" s="4" t="n">
        <v>2022</v>
      </c>
      <c r="B17" s="2" t="n">
        <v>44805</v>
      </c>
      <c r="C17" s="4" t="n">
        <v>112752</v>
      </c>
      <c r="D17" s="4" t="n">
        <v>108276</v>
      </c>
      <c r="E17" s="4" t="n">
        <v>2499</v>
      </c>
      <c r="F17" s="4" t="n">
        <v>6502</v>
      </c>
      <c r="G17" s="3" t="n">
        <v>94214</v>
      </c>
      <c r="H17" s="4" t="n">
        <v>4476</v>
      </c>
      <c r="I17" s="5" t="n">
        <f aca="false">+G17/(D17-F17)*100</f>
        <v>92.5717766816672</v>
      </c>
      <c r="J17" s="5" t="n">
        <f aca="false">+G17/C17*100</f>
        <v>83.5586064992195</v>
      </c>
    </row>
    <row r="18" customFormat="false" ht="12.8" hidden="false" customHeight="false" outlineLevel="0" collapsed="false">
      <c r="A18" s="4" t="n">
        <v>2022</v>
      </c>
      <c r="B18" s="2" t="n">
        <v>44835</v>
      </c>
      <c r="C18" s="4" t="n">
        <v>112837</v>
      </c>
      <c r="D18" s="4" t="n">
        <v>108623</v>
      </c>
      <c r="E18" s="4" t="n">
        <v>1765</v>
      </c>
      <c r="F18" s="4" t="n">
        <v>6266</v>
      </c>
      <c r="G18" s="3" t="n">
        <v>95843</v>
      </c>
      <c r="H18" s="4" t="n">
        <v>4214</v>
      </c>
      <c r="I18" s="5" t="n">
        <f aca="false">+G18/(D18-F18)*100</f>
        <v>93.6359994919742</v>
      </c>
      <c r="J18" s="5" t="n">
        <f aca="false">+G18/C18*100</f>
        <v>84.9393372741211</v>
      </c>
    </row>
    <row r="19" customFormat="false" ht="12.8" hidden="false" customHeight="false" outlineLevel="0" collapsed="false">
      <c r="A19" s="4" t="n">
        <v>2022</v>
      </c>
      <c r="B19" s="2" t="n">
        <v>44866</v>
      </c>
      <c r="C19" s="4" t="n">
        <v>112851</v>
      </c>
      <c r="D19" s="4" t="n">
        <v>108835</v>
      </c>
      <c r="E19" s="4" t="n">
        <v>1203</v>
      </c>
      <c r="F19" s="4" t="n">
        <v>6074</v>
      </c>
      <c r="G19" s="3" t="n">
        <v>97011</v>
      </c>
      <c r="H19" s="4" t="n">
        <v>4016</v>
      </c>
      <c r="I19" s="5" t="n">
        <f aca="false">+G19/(D19-F19)*100</f>
        <v>94.4044919765281</v>
      </c>
      <c r="J19" s="5" t="n">
        <f aca="false">+G19/C19*100</f>
        <v>85.9637929659463</v>
      </c>
    </row>
    <row r="20" customFormat="false" ht="12.8" hidden="false" customHeight="false" outlineLevel="0" collapsed="false">
      <c r="A20" s="4" t="n">
        <v>2022</v>
      </c>
      <c r="B20" s="2" t="n">
        <v>44896</v>
      </c>
      <c r="C20" s="4" t="n">
        <v>112866</v>
      </c>
      <c r="D20" s="4" t="n">
        <v>109606</v>
      </c>
      <c r="E20" s="4" t="n">
        <v>1262</v>
      </c>
      <c r="F20" s="4" t="n">
        <v>5787</v>
      </c>
      <c r="G20" s="3" t="n">
        <v>97578</v>
      </c>
      <c r="H20" s="4" t="n">
        <v>3260</v>
      </c>
      <c r="I20" s="5" t="n">
        <f aca="false">+G20/(D20-F20)*100</f>
        <v>93.988576272166</v>
      </c>
      <c r="J20" s="5" t="n">
        <f aca="false">+G20/C20*100</f>
        <v>86.4547339322737</v>
      </c>
    </row>
    <row r="21" customFormat="false" ht="12.8" hidden="false" customHeight="false" outlineLevel="0" collapsed="false">
      <c r="A21" s="4" t="n">
        <v>2023</v>
      </c>
      <c r="B21" s="2" t="n">
        <f aca="false">+EDATE(B20,1)</f>
        <v>44927</v>
      </c>
      <c r="C21" s="4" t="n">
        <v>113426</v>
      </c>
      <c r="D21" s="4" t="n">
        <v>110056</v>
      </c>
      <c r="E21" s="4" t="n">
        <v>1461</v>
      </c>
      <c r="F21" s="4" t="n">
        <v>5725</v>
      </c>
      <c r="G21" s="3" t="n">
        <v>102870</v>
      </c>
      <c r="H21" s="4" t="n">
        <f aca="false">+C21-D21</f>
        <v>3370</v>
      </c>
      <c r="I21" s="5" t="n">
        <f aca="false">+G21/(D21-F21)*100</f>
        <v>98.5996491934324</v>
      </c>
      <c r="J21" s="5" t="n">
        <f aca="false">+G21/C21*100</f>
        <v>90.6934917920054</v>
      </c>
    </row>
    <row r="22" customFormat="false" ht="12.8" hidden="false" customHeight="false" outlineLevel="0" collapsed="false">
      <c r="A22" s="4" t="n">
        <v>2023</v>
      </c>
      <c r="B22" s="2" t="n">
        <f aca="false">+EDATE(B21,1)</f>
        <v>44958</v>
      </c>
      <c r="C22" s="4" t="n">
        <v>114135</v>
      </c>
      <c r="D22" s="4" t="n">
        <v>110765</v>
      </c>
      <c r="E22" s="4" t="n">
        <v>1886</v>
      </c>
      <c r="F22" s="4" t="n">
        <v>5180</v>
      </c>
      <c r="G22" s="3" t="n">
        <v>103699</v>
      </c>
      <c r="H22" s="4" t="n">
        <f aca="false">+C22-D22</f>
        <v>3370</v>
      </c>
      <c r="I22" s="5" t="n">
        <f aca="false">+G22/(D22-F22)*100</f>
        <v>98.2137614244448</v>
      </c>
      <c r="J22" s="5" t="n">
        <f aca="false">+G22/C22*100</f>
        <v>90.8564419327989</v>
      </c>
    </row>
    <row r="23" customFormat="false" ht="12.8" hidden="false" customHeight="false" outlineLevel="0" collapsed="false">
      <c r="A23" s="4" t="n">
        <v>2023</v>
      </c>
      <c r="B23" s="2" t="n">
        <f aca="false">+EDATE(B22,1)</f>
        <v>44986</v>
      </c>
      <c r="C23" s="4" t="n">
        <v>114100</v>
      </c>
      <c r="D23" s="4" t="n">
        <v>110730</v>
      </c>
      <c r="E23" s="4" t="n">
        <v>1740</v>
      </c>
      <c r="F23" s="4" t="n">
        <v>5238</v>
      </c>
      <c r="G23" s="3" t="n">
        <v>103752</v>
      </c>
      <c r="H23" s="4" t="n">
        <f aca="false">+C23-D23</f>
        <v>3370</v>
      </c>
      <c r="I23" s="5" t="n">
        <f aca="false">+G23/(D23-F23)*100</f>
        <v>98.3505858264134</v>
      </c>
      <c r="J23" s="5" t="n">
        <f aca="false">+G23/C23*100</f>
        <v>90.9307624890447</v>
      </c>
    </row>
    <row r="24" customFormat="false" ht="12.8" hidden="false" customHeight="false" outlineLevel="0" collapsed="false">
      <c r="A24" s="4" t="n">
        <v>2023</v>
      </c>
      <c r="B24" s="2" t="n">
        <f aca="false">+EDATE(B23,1)</f>
        <v>45017</v>
      </c>
      <c r="C24" s="4" t="n">
        <v>114334</v>
      </c>
      <c r="D24" s="4" t="n">
        <v>110964</v>
      </c>
      <c r="E24" s="4" t="n">
        <v>1747</v>
      </c>
      <c r="F24" s="4" t="n">
        <v>5186</v>
      </c>
      <c r="G24" s="3" t="n">
        <v>104031</v>
      </c>
      <c r="H24" s="4" t="n">
        <f aca="false">+C24-D24</f>
        <v>3370</v>
      </c>
      <c r="I24" s="5" t="n">
        <f aca="false">+G24/(D24-F24)*100</f>
        <v>98.3484278394373</v>
      </c>
      <c r="J24" s="5" t="n">
        <f aca="false">+G24/C24*100</f>
        <v>90.988682281736</v>
      </c>
    </row>
    <row r="25" customFormat="false" ht="12.8" hidden="false" customHeight="false" outlineLevel="0" collapsed="false">
      <c r="A25" s="4" t="n">
        <v>2023</v>
      </c>
      <c r="B25" s="2" t="n">
        <f aca="false">+EDATE(B24,1)</f>
        <v>45047</v>
      </c>
      <c r="C25" s="4" t="n">
        <v>114124</v>
      </c>
      <c r="D25" s="4" t="n">
        <v>110754</v>
      </c>
      <c r="E25" s="4" t="n">
        <v>1973</v>
      </c>
      <c r="F25" s="4" t="n">
        <v>5393</v>
      </c>
      <c r="G25" s="3" t="n">
        <v>103388</v>
      </c>
      <c r="H25" s="4" t="n">
        <f aca="false">+C25-D25</f>
        <v>3370</v>
      </c>
      <c r="I25" s="5" t="n">
        <f aca="false">+G25/(D25-F25)*100</f>
        <v>98.1273905904462</v>
      </c>
      <c r="J25" s="5" t="n">
        <f aca="false">+G25/C25*100</f>
        <v>90.592688654446</v>
      </c>
    </row>
    <row r="26" customFormat="false" ht="12.8" hidden="false" customHeight="false" outlineLevel="0" collapsed="false">
      <c r="A26" s="4" t="n">
        <v>2023</v>
      </c>
      <c r="B26" s="2" t="n">
        <f aca="false">+EDATE(B25,1)</f>
        <v>45078</v>
      </c>
      <c r="C26" s="4" t="n">
        <v>113944</v>
      </c>
      <c r="D26" s="4" t="n">
        <v>110574</v>
      </c>
      <c r="E26" s="4" t="n">
        <v>1944</v>
      </c>
      <c r="F26" s="4" t="n">
        <v>5510</v>
      </c>
      <c r="G26" s="3" t="n">
        <v>103120</v>
      </c>
      <c r="H26" s="4" t="n">
        <f aca="false">+C26-D26</f>
        <v>3370</v>
      </c>
      <c r="I26" s="5" t="n">
        <f aca="false">+G26/(D26-F26)*100</f>
        <v>98.149699230945</v>
      </c>
      <c r="J26" s="5" t="n">
        <f aca="false">+G26/C26*100</f>
        <v>90.5005967843853</v>
      </c>
    </row>
    <row r="27" customFormat="false" ht="12.8" hidden="false" customHeight="false" outlineLevel="0" collapsed="false">
      <c r="A27" s="4" t="n">
        <v>2023</v>
      </c>
      <c r="B27" s="2" t="n">
        <f aca="false">+EDATE(B26,1)</f>
        <v>45108</v>
      </c>
      <c r="C27" s="4" t="n">
        <v>113978</v>
      </c>
      <c r="D27" s="4" t="n">
        <v>110608</v>
      </c>
      <c r="E27" s="4" t="n">
        <v>2383</v>
      </c>
      <c r="F27" s="4" t="n">
        <v>5650</v>
      </c>
      <c r="G27" s="3" t="n">
        <v>102575</v>
      </c>
      <c r="H27" s="4" t="n">
        <f aca="false">+C27-D27</f>
        <v>3370</v>
      </c>
      <c r="I27" s="5" t="n">
        <f aca="false">+G27/(D27-F27)*100</f>
        <v>97.7295680176833</v>
      </c>
      <c r="J27" s="5" t="n">
        <f aca="false">+G27/C27*100</f>
        <v>89.9954377160505</v>
      </c>
    </row>
    <row r="28" customFormat="false" ht="12.8" hidden="false" customHeight="false" outlineLevel="0" collapsed="false">
      <c r="A28" s="4" t="n">
        <v>2023</v>
      </c>
      <c r="B28" s="2" t="n">
        <f aca="false">+EDATE(B27,1)</f>
        <v>45139</v>
      </c>
      <c r="C28" s="4" t="n">
        <v>114077</v>
      </c>
      <c r="D28" s="4" t="n">
        <v>110707</v>
      </c>
      <c r="E28" s="4" t="n">
        <v>2076</v>
      </c>
      <c r="F28" s="4" t="n">
        <v>5157</v>
      </c>
      <c r="G28" s="3" t="n">
        <v>103474</v>
      </c>
      <c r="H28" s="4" t="n">
        <f aca="false">+C28-D28</f>
        <v>3370</v>
      </c>
      <c r="I28" s="5" t="n">
        <f aca="false">+G28/(D28-F28)*100</f>
        <v>98.0331596399811</v>
      </c>
      <c r="J28" s="5" t="n">
        <f aca="false">+G28/C28*100</f>
        <v>90.705400738098</v>
      </c>
    </row>
    <row r="29" customFormat="false" ht="12.8" hidden="false" customHeight="false" outlineLevel="0" collapsed="false">
      <c r="A29" s="4" t="n">
        <v>2023</v>
      </c>
      <c r="B29" s="2" t="n">
        <f aca="false">+EDATE(B28,1)</f>
        <v>45170</v>
      </c>
      <c r="C29" s="4" t="n">
        <v>114735</v>
      </c>
      <c r="D29" s="4" t="n">
        <v>111365</v>
      </c>
      <c r="E29" s="4" t="n">
        <v>1708</v>
      </c>
      <c r="F29" s="4" t="n">
        <v>5512</v>
      </c>
      <c r="G29" s="3" t="n">
        <v>104145</v>
      </c>
      <c r="H29" s="4" t="n">
        <f aca="false">+C29-D29</f>
        <v>3370</v>
      </c>
      <c r="I29" s="5" t="n">
        <f aca="false">+G29/(D29-F29)*100</f>
        <v>98.3864415746365</v>
      </c>
      <c r="J29" s="5" t="n">
        <f aca="false">+G29/C29*100</f>
        <v>90.7700352987319</v>
      </c>
    </row>
    <row r="30" customFormat="false" ht="12.8" hidden="false" customHeight="false" outlineLevel="0" collapsed="false">
      <c r="A30" s="4" t="n">
        <v>2023</v>
      </c>
      <c r="B30" s="2" t="n">
        <f aca="false">+EDATE(B29,1)</f>
        <v>45200</v>
      </c>
      <c r="C30" s="4" t="n">
        <v>114804</v>
      </c>
      <c r="D30" s="4" t="n">
        <v>111434</v>
      </c>
      <c r="E30" s="4" t="n">
        <v>1607</v>
      </c>
      <c r="F30" s="4" t="n">
        <v>5140</v>
      </c>
      <c r="G30" s="3" t="n">
        <v>104687</v>
      </c>
      <c r="H30" s="4" t="n">
        <f aca="false">+C30-D30</f>
        <v>3370</v>
      </c>
      <c r="I30" s="5" t="n">
        <f aca="false">+G30/(D30-F30)*100</f>
        <v>98.4881554932546</v>
      </c>
      <c r="J30" s="5" t="n">
        <f aca="false">+G30/C30*100</f>
        <v>91.1875892826034</v>
      </c>
    </row>
    <row r="31" customFormat="false" ht="12.8" hidden="false" customHeight="false" outlineLevel="0" collapsed="false">
      <c r="A31" s="4" t="n">
        <v>2023</v>
      </c>
      <c r="B31" s="2" t="n">
        <f aca="false">+EDATE(B30,1)</f>
        <v>45231</v>
      </c>
      <c r="C31" s="4" t="n">
        <v>115532</v>
      </c>
      <c r="D31" s="4" t="n">
        <v>112162</v>
      </c>
      <c r="E31" s="4" t="n">
        <v>2786</v>
      </c>
      <c r="F31" s="4" t="n">
        <v>3125</v>
      </c>
      <c r="G31" s="3" t="n">
        <v>106251</v>
      </c>
      <c r="H31" s="4" t="n">
        <f aca="false">+C31-D31</f>
        <v>3370</v>
      </c>
      <c r="I31" s="5" t="n">
        <f aca="false">+G31/(D31-F31)*100</f>
        <v>97.4449040234049</v>
      </c>
      <c r="J31" s="5" t="n">
        <f aca="false">+G31/C31*100</f>
        <v>91.9667278329814</v>
      </c>
    </row>
    <row r="32" customFormat="false" ht="12.8" hidden="false" customHeight="false" outlineLevel="0" collapsed="false">
      <c r="A32" s="4" t="n">
        <v>2023</v>
      </c>
      <c r="B32" s="2" t="n">
        <f aca="false">+EDATE(B31,1)</f>
        <v>45261</v>
      </c>
      <c r="C32" s="4" t="n">
        <v>115911</v>
      </c>
      <c r="D32" s="4" t="n">
        <v>112541</v>
      </c>
      <c r="E32" s="4" t="n">
        <v>2838</v>
      </c>
      <c r="F32" s="4" t="n">
        <v>3123</v>
      </c>
      <c r="G32" s="3" t="n">
        <v>108112</v>
      </c>
      <c r="H32" s="4" t="n">
        <f aca="false">+C32-D32</f>
        <v>3370</v>
      </c>
      <c r="I32" s="5" t="n">
        <f aca="false">+G32/(D32-F32)*100</f>
        <v>98.8064121076971</v>
      </c>
      <c r="J32" s="5" t="n">
        <f aca="false">+G32/C32*100</f>
        <v>93.2715618017272</v>
      </c>
    </row>
    <row r="33" customFormat="false" ht="12.8" hidden="false" customHeight="false" outlineLevel="0" collapsed="false">
      <c r="A33" s="1" t="n">
        <v>2024</v>
      </c>
      <c r="B33" s="2" t="n">
        <f aca="false">+EDATE(B32,1)</f>
        <v>45292</v>
      </c>
      <c r="C33" s="1" t="n">
        <v>117198</v>
      </c>
      <c r="D33" s="1" t="n">
        <v>112811</v>
      </c>
      <c r="E33" s="1" t="n">
        <v>2213</v>
      </c>
      <c r="F33" s="1" t="n">
        <v>2696</v>
      </c>
      <c r="G33" s="3" t="n">
        <f aca="false">+D33-E33-F33</f>
        <v>107902</v>
      </c>
      <c r="H33" s="1" t="n">
        <f aca="false">+C33-D33</f>
        <v>4387</v>
      </c>
      <c r="I33" s="6" t="n">
        <f aca="false">G33/D33*100</f>
        <v>95.6484739963301</v>
      </c>
      <c r="J33" s="7" t="n">
        <f aca="false">+G33/C33*100</f>
        <v>92.0681240294203</v>
      </c>
    </row>
    <row r="34" customFormat="false" ht="12.8" hidden="false" customHeight="false" outlineLevel="0" collapsed="false">
      <c r="A34" s="1" t="n">
        <v>2024</v>
      </c>
      <c r="B34" s="2" t="n">
        <f aca="false">+EDATE(B33,1)</f>
        <v>45323</v>
      </c>
      <c r="C34" s="1" t="n">
        <v>117198</v>
      </c>
      <c r="D34" s="1" t="n">
        <v>112553</v>
      </c>
      <c r="E34" s="1" t="n">
        <v>2542</v>
      </c>
      <c r="F34" s="1" t="n">
        <v>2549</v>
      </c>
      <c r="G34" s="3" t="n">
        <f aca="false">+D34-E34-F34</f>
        <v>107462</v>
      </c>
      <c r="H34" s="1" t="n">
        <f aca="false">+C34-D34</f>
        <v>4645</v>
      </c>
      <c r="I34" s="6" t="n">
        <f aca="false">G34/D34*100</f>
        <v>95.4767975975763</v>
      </c>
      <c r="J34" s="7" t="n">
        <f aca="false">+G34/C34*100</f>
        <v>91.6926910015529</v>
      </c>
    </row>
    <row r="35" customFormat="false" ht="12.8" hidden="false" customHeight="false" outlineLevel="0" collapsed="false">
      <c r="A35" s="1" t="n">
        <v>2024</v>
      </c>
      <c r="B35" s="2" t="n">
        <f aca="false">+EDATE(B34,1)</f>
        <v>45352</v>
      </c>
      <c r="C35" s="1" t="n">
        <v>117198</v>
      </c>
      <c r="D35" s="1" t="n">
        <v>113084</v>
      </c>
      <c r="E35" s="1" t="n">
        <v>2552</v>
      </c>
      <c r="F35" s="1" t="n">
        <v>2556</v>
      </c>
      <c r="G35" s="3" t="n">
        <f aca="false">+D35-E35-F35</f>
        <v>107976</v>
      </c>
      <c r="H35" s="1" t="n">
        <f aca="false">+C35-D35</f>
        <v>4114</v>
      </c>
      <c r="I35" s="6" t="n">
        <f aca="false">G35/D35*100</f>
        <v>95.4830037847971</v>
      </c>
      <c r="J35" s="7" t="n">
        <f aca="false">+G35/C35*100</f>
        <v>92.1312650386525</v>
      </c>
    </row>
    <row r="36" customFormat="false" ht="12.8" hidden="false" customHeight="false" outlineLevel="0" collapsed="false">
      <c r="A36" s="1" t="n">
        <v>2024</v>
      </c>
      <c r="B36" s="2" t="n">
        <f aca="false">+EDATE(B35,1)</f>
        <v>45383</v>
      </c>
      <c r="C36" s="1" t="n">
        <v>117198</v>
      </c>
      <c r="D36" s="1" t="n">
        <v>112526</v>
      </c>
      <c r="E36" s="1" t="n">
        <v>2523</v>
      </c>
      <c r="F36" s="1" t="n">
        <v>2724</v>
      </c>
      <c r="G36" s="3" t="n">
        <f aca="false">+D36-E37-F36</f>
        <v>107331</v>
      </c>
      <c r="H36" s="1" t="n">
        <f aca="false">+C36-D36</f>
        <v>4672</v>
      </c>
      <c r="I36" s="6" t="n">
        <f aca="false">G36/D36*100</f>
        <v>95.383289195386</v>
      </c>
      <c r="J36" s="7" t="n">
        <f aca="false">+G36/C36*100</f>
        <v>91.5809143500742</v>
      </c>
    </row>
    <row r="37" customFormat="false" ht="12.8" hidden="false" customHeight="false" outlineLevel="0" collapsed="false">
      <c r="A37" s="1" t="n">
        <v>2024</v>
      </c>
      <c r="B37" s="2" t="n">
        <f aca="false">+EDATE(B36,1)</f>
        <v>45413</v>
      </c>
      <c r="C37" s="1" t="n">
        <v>117198</v>
      </c>
      <c r="D37" s="1" t="n">
        <v>112869</v>
      </c>
      <c r="E37" s="1" t="n">
        <v>2471</v>
      </c>
      <c r="F37" s="1" t="n">
        <v>3001</v>
      </c>
      <c r="G37" s="3" t="n">
        <f aca="false">+D37-E38-F37</f>
        <v>107163</v>
      </c>
      <c r="H37" s="1" t="n">
        <f aca="false">+C37-D37</f>
        <v>4329</v>
      </c>
      <c r="I37" s="6" t="n">
        <f aca="false">G37/D37*100</f>
        <v>94.9445817717885</v>
      </c>
      <c r="J37" s="7" t="n">
        <f aca="false">+G37/C37*100</f>
        <v>91.4375671939794</v>
      </c>
    </row>
    <row r="38" customFormat="false" ht="12.8" hidden="false" customHeight="false" outlineLevel="0" collapsed="false">
      <c r="A38" s="1" t="n">
        <v>2024</v>
      </c>
      <c r="B38" s="2" t="n">
        <f aca="false">+EDATE(B37,1)</f>
        <v>45444</v>
      </c>
      <c r="C38" s="1" t="n">
        <v>117198</v>
      </c>
      <c r="D38" s="1" t="n">
        <v>113041</v>
      </c>
      <c r="E38" s="1" t="n">
        <v>2705</v>
      </c>
      <c r="F38" s="1" t="n">
        <v>2632</v>
      </c>
      <c r="G38" s="3" t="n">
        <f aca="false">+D38-E39-F38</f>
        <v>108023</v>
      </c>
      <c r="H38" s="1" t="n">
        <f aca="false">+C38-D38</f>
        <v>4157</v>
      </c>
      <c r="I38" s="6" t="n">
        <f aca="false">G38/D38*100</f>
        <v>95.560902681328</v>
      </c>
      <c r="J38" s="7" t="n">
        <f aca="false">+G38/C38*100</f>
        <v>92.1713681120838</v>
      </c>
    </row>
    <row r="39" customFormat="false" ht="12.8" hidden="false" customHeight="false" outlineLevel="0" collapsed="false">
      <c r="A39" s="1" t="n">
        <v>2024</v>
      </c>
      <c r="B39" s="2" t="n">
        <f aca="false">+EDATE(B38,1)</f>
        <v>45474</v>
      </c>
      <c r="C39" s="1" t="n">
        <v>117198</v>
      </c>
      <c r="D39" s="1" t="n">
        <v>113899</v>
      </c>
      <c r="E39" s="1" t="n">
        <v>2386</v>
      </c>
      <c r="F39" s="1" t="n">
        <v>2969</v>
      </c>
      <c r="G39" s="3" t="n">
        <f aca="false">+D39-E40-F39</f>
        <v>108525</v>
      </c>
      <c r="H39" s="1" t="n">
        <f aca="false">+C39-D39</f>
        <v>3299</v>
      </c>
      <c r="I39" s="6" t="n">
        <f aca="false">G39/D39*100</f>
        <v>95.281784739111</v>
      </c>
      <c r="J39" s="7" t="n">
        <f aca="false">+G39/C39*100</f>
        <v>92.5997030666052</v>
      </c>
    </row>
    <row r="40" customFormat="false" ht="12.8" hidden="false" customHeight="false" outlineLevel="0" collapsed="false">
      <c r="A40" s="1" t="n">
        <v>2024</v>
      </c>
      <c r="B40" s="2" t="n">
        <f aca="false">+EDATE(B39,1)</f>
        <v>45505</v>
      </c>
      <c r="C40" s="1" t="n">
        <v>117198</v>
      </c>
      <c r="D40" s="1" t="n">
        <v>113975</v>
      </c>
      <c r="E40" s="1" t="n">
        <v>2405</v>
      </c>
      <c r="F40" s="1" t="n">
        <v>3082</v>
      </c>
      <c r="G40" s="3" t="n">
        <f aca="false">+D40-E41-F40</f>
        <v>108197</v>
      </c>
      <c r="H40" s="1" t="n">
        <f aca="false">+C40-D40</f>
        <v>3223</v>
      </c>
      <c r="I40" s="6" t="n">
        <f aca="false">G40/D40*100</f>
        <v>94.930467207721</v>
      </c>
      <c r="J40" s="7" t="n">
        <f aca="false">+G40/C40*100</f>
        <v>92.3198348094677</v>
      </c>
    </row>
    <row r="41" customFormat="false" ht="12.8" hidden="false" customHeight="false" outlineLevel="0" collapsed="false">
      <c r="A41" s="1" t="n">
        <v>2024</v>
      </c>
      <c r="B41" s="2" t="n">
        <f aca="false">+EDATE(B40,1)</f>
        <v>45536</v>
      </c>
      <c r="C41" s="1" t="n">
        <v>117198</v>
      </c>
      <c r="D41" s="1" t="n">
        <v>112866</v>
      </c>
      <c r="E41" s="1" t="n">
        <v>2696</v>
      </c>
      <c r="F41" s="1" t="n">
        <v>2758</v>
      </c>
      <c r="G41" s="3" t="n">
        <f aca="false">+D41-E42-F41</f>
        <v>108188</v>
      </c>
      <c r="H41" s="1" t="n">
        <f aca="false">+C41-D41</f>
        <v>4332</v>
      </c>
      <c r="I41" s="6" t="n">
        <f aca="false">G41/D41*100</f>
        <v>95.8552619920968</v>
      </c>
      <c r="J41" s="7" t="n">
        <f aca="false">+G41/C41*100</f>
        <v>92.3121554975341</v>
      </c>
    </row>
    <row r="42" customFormat="false" ht="12.8" hidden="false" customHeight="false" outlineLevel="0" collapsed="false">
      <c r="A42" s="1" t="n">
        <v>2024</v>
      </c>
      <c r="B42" s="2" t="n">
        <f aca="false">+EDATE(B41,1)</f>
        <v>45566</v>
      </c>
      <c r="C42" s="1" t="n">
        <v>117198</v>
      </c>
      <c r="D42" s="1" t="n">
        <v>112863</v>
      </c>
      <c r="E42" s="1" t="n">
        <v>1920</v>
      </c>
      <c r="F42" s="1" t="n">
        <v>2764</v>
      </c>
      <c r="G42" s="3" t="n">
        <f aca="false">+D42-E43-F42</f>
        <v>107688</v>
      </c>
      <c r="H42" s="1" t="n">
        <f aca="false">+C42-D42</f>
        <v>4335</v>
      </c>
      <c r="I42" s="6" t="n">
        <f aca="false">G42/D42*100</f>
        <v>95.4147949283645</v>
      </c>
      <c r="J42" s="7" t="n">
        <f aca="false">+G42/C42*100</f>
        <v>91.8855270567757</v>
      </c>
    </row>
    <row r="43" customFormat="false" ht="12.8" hidden="false" customHeight="false" outlineLevel="0" collapsed="false">
      <c r="A43" s="1" t="n">
        <v>2024</v>
      </c>
      <c r="B43" s="2" t="n">
        <f aca="false">+EDATE(B42,1)</f>
        <v>45597</v>
      </c>
      <c r="C43" s="1" t="n">
        <v>117198</v>
      </c>
      <c r="D43" s="1" t="n">
        <v>112687</v>
      </c>
      <c r="E43" s="1" t="n">
        <v>2411</v>
      </c>
      <c r="F43" s="1" t="n">
        <v>2882</v>
      </c>
      <c r="G43" s="3" t="n">
        <f aca="false">+D43-E44-F43</f>
        <v>107908</v>
      </c>
      <c r="H43" s="1" t="n">
        <f aca="false">+C43-D43</f>
        <v>4511</v>
      </c>
      <c r="I43" s="6" t="n">
        <f aca="false">G43/D43*100</f>
        <v>95.7590494023268</v>
      </c>
      <c r="J43" s="7" t="n">
        <f aca="false">+G43/C43*100</f>
        <v>92.0732435707094</v>
      </c>
    </row>
    <row r="44" customFormat="false" ht="12.8" hidden="false" customHeight="false" outlineLevel="0" collapsed="false">
      <c r="A44" s="1" t="n">
        <v>2024</v>
      </c>
      <c r="B44" s="2" t="n">
        <f aca="false">+EDATE(B43,1)</f>
        <v>45627</v>
      </c>
      <c r="C44" s="1" t="n">
        <v>117198</v>
      </c>
      <c r="D44" s="1" t="n">
        <v>112339</v>
      </c>
      <c r="E44" s="1" t="n">
        <v>1897</v>
      </c>
      <c r="F44" s="1" t="n">
        <v>2729</v>
      </c>
      <c r="G44" s="3" t="n">
        <f aca="false">+D44-E45-F44</f>
        <v>109610</v>
      </c>
      <c r="H44" s="1" t="n">
        <f aca="false">+C44-D44</f>
        <v>4859</v>
      </c>
      <c r="I44" s="6" t="n">
        <f aca="false">G44/D44*100</f>
        <v>97.5707456893866</v>
      </c>
      <c r="J44" s="7" t="n">
        <f aca="false">+G44/C44*100</f>
        <v>93.5254867830509</v>
      </c>
    </row>
  </sheetData>
  <autoFilter ref="A1:J44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8"/>
  <sheetViews>
    <sheetView showFormulas="false" showGridLines="true" showRowColHeaders="true" showZeros="true" rightToLeft="false" tabSelected="false" showOutlineSymbols="true" defaultGridColor="true" view="normal" topLeftCell="C12" colorId="64" zoomScale="130" zoomScaleNormal="130" zoomScalePageLayoutView="100" workbookViewId="0">
      <selection pane="topLeft" activeCell="H15" activeCellId="0" sqref="H15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4"/>
      <c r="B1" s="4" t="s">
        <v>428</v>
      </c>
      <c r="C1" s="4" t="s">
        <v>428</v>
      </c>
      <c r="D1" s="4" t="s">
        <v>429</v>
      </c>
      <c r="E1" s="4" t="s">
        <v>430</v>
      </c>
      <c r="F1" s="4" t="s">
        <v>431</v>
      </c>
      <c r="G1" s="4" t="s">
        <v>90</v>
      </c>
      <c r="H1" s="4" t="s">
        <v>432</v>
      </c>
      <c r="I1" s="4" t="s">
        <v>433</v>
      </c>
      <c r="J1" s="4" t="s">
        <v>434</v>
      </c>
      <c r="K1" s="4" t="s">
        <v>435</v>
      </c>
      <c r="L1" s="4" t="s">
        <v>436</v>
      </c>
      <c r="M1" s="4" t="s">
        <v>437</v>
      </c>
      <c r="N1" s="4" t="s">
        <v>438</v>
      </c>
      <c r="O1" s="4" t="s">
        <v>439</v>
      </c>
      <c r="P1" s="4" t="s">
        <v>440</v>
      </c>
      <c r="Q1" s="4" t="s">
        <v>441</v>
      </c>
      <c r="R1" s="4" t="s">
        <v>442</v>
      </c>
      <c r="S1" s="4" t="s">
        <v>443</v>
      </c>
    </row>
    <row r="2" customFormat="false" ht="12.8" hidden="false" customHeight="false" outlineLevel="0" collapsed="false">
      <c r="A2" s="4"/>
      <c r="B2" s="28" t="n">
        <v>44957</v>
      </c>
      <c r="C2" s="4" t="s">
        <v>444</v>
      </c>
      <c r="D2" s="4" t="n">
        <v>2819</v>
      </c>
      <c r="E2" s="4" t="n">
        <v>2694</v>
      </c>
      <c r="F2" s="4" t="n">
        <v>352</v>
      </c>
      <c r="G2" s="4" t="n">
        <v>5865</v>
      </c>
      <c r="H2" s="4" t="n">
        <v>1068</v>
      </c>
      <c r="I2" s="4" t="n">
        <v>700</v>
      </c>
      <c r="J2" s="4" t="n">
        <v>81</v>
      </c>
      <c r="K2" s="4" t="n">
        <v>1849</v>
      </c>
      <c r="L2" s="4" t="n">
        <v>1406</v>
      </c>
      <c r="M2" s="4" t="n">
        <v>913</v>
      </c>
      <c r="N2" s="4" t="n">
        <v>106</v>
      </c>
      <c r="O2" s="4" t="n">
        <v>2425</v>
      </c>
      <c r="P2" s="4" t="n">
        <v>345</v>
      </c>
      <c r="Q2" s="4" t="n">
        <v>1081</v>
      </c>
      <c r="R2" s="4" t="n">
        <v>165</v>
      </c>
      <c r="S2" s="4" t="n">
        <v>1591</v>
      </c>
    </row>
    <row r="3" customFormat="false" ht="12.8" hidden="false" customHeight="false" outlineLevel="0" collapsed="false">
      <c r="A3" s="4" t="s">
        <v>445</v>
      </c>
      <c r="B3" s="28" t="n">
        <v>44985</v>
      </c>
      <c r="C3" s="4" t="s">
        <v>446</v>
      </c>
      <c r="D3" s="4" t="n">
        <v>5483</v>
      </c>
      <c r="E3" s="4" t="n">
        <v>5214</v>
      </c>
      <c r="F3" s="4" t="n">
        <v>644</v>
      </c>
      <c r="G3" s="4" t="n">
        <v>11341</v>
      </c>
      <c r="H3" s="4" t="n">
        <v>2096</v>
      </c>
      <c r="I3" s="4" t="n">
        <v>1433</v>
      </c>
      <c r="J3" s="4" t="n">
        <v>146</v>
      </c>
      <c r="K3" s="4" t="n">
        <v>3675</v>
      </c>
      <c r="L3" s="4" t="n">
        <v>2862</v>
      </c>
      <c r="M3" s="4" t="n">
        <v>1809</v>
      </c>
      <c r="N3" s="4" t="n">
        <v>190</v>
      </c>
      <c r="O3" s="4" t="n">
        <v>4861</v>
      </c>
      <c r="P3" s="4" t="n">
        <v>525</v>
      </c>
      <c r="Q3" s="4" t="n">
        <v>1972</v>
      </c>
      <c r="R3" s="4" t="n">
        <v>308</v>
      </c>
      <c r="S3" s="4" t="n">
        <v>2805</v>
      </c>
    </row>
    <row r="4" customFormat="false" ht="12.8" hidden="false" customHeight="false" outlineLevel="0" collapsed="false">
      <c r="A4" s="4" t="s">
        <v>84</v>
      </c>
      <c r="B4" s="28" t="n">
        <v>45016</v>
      </c>
      <c r="C4" s="4" t="s">
        <v>447</v>
      </c>
      <c r="D4" s="4" t="n">
        <v>7958</v>
      </c>
      <c r="E4" s="4" t="n">
        <v>7871</v>
      </c>
      <c r="F4" s="4" t="n">
        <v>1036</v>
      </c>
      <c r="G4" s="4" t="n">
        <v>16865</v>
      </c>
      <c r="H4" s="4" t="n">
        <v>3160</v>
      </c>
      <c r="I4" s="4" t="n">
        <v>2237</v>
      </c>
      <c r="J4" s="4" t="n">
        <v>251</v>
      </c>
      <c r="K4" s="4" t="n">
        <v>5648</v>
      </c>
      <c r="L4" s="4" t="n">
        <v>4106</v>
      </c>
      <c r="M4" s="4" t="n">
        <v>2668</v>
      </c>
      <c r="N4" s="4" t="n">
        <v>272</v>
      </c>
      <c r="O4" s="4" t="n">
        <v>7046</v>
      </c>
      <c r="P4" s="4" t="n">
        <v>692</v>
      </c>
      <c r="Q4" s="4" t="n">
        <v>2966</v>
      </c>
      <c r="R4" s="4" t="n">
        <v>513</v>
      </c>
      <c r="S4" s="4" t="n">
        <v>4171</v>
      </c>
    </row>
    <row r="5" customFormat="false" ht="12.8" hidden="false" customHeight="false" outlineLevel="0" collapsed="false">
      <c r="A5" s="4" t="s">
        <v>84</v>
      </c>
      <c r="B5" s="28" t="n">
        <v>45046</v>
      </c>
      <c r="C5" s="4" t="s">
        <v>448</v>
      </c>
      <c r="D5" s="4" t="n">
        <v>10461</v>
      </c>
      <c r="E5" s="4" t="n">
        <v>10624</v>
      </c>
      <c r="F5" s="4" t="n">
        <v>1330</v>
      </c>
      <c r="G5" s="4" t="n">
        <v>22415</v>
      </c>
      <c r="H5" s="4" t="n">
        <v>4161</v>
      </c>
      <c r="I5" s="4" t="n">
        <v>2942</v>
      </c>
      <c r="J5" s="4" t="n">
        <v>327</v>
      </c>
      <c r="K5" s="4" t="n">
        <v>7430</v>
      </c>
      <c r="L5" s="4" t="n">
        <v>5444</v>
      </c>
      <c r="M5" s="4" t="n">
        <v>3932</v>
      </c>
      <c r="N5" s="4" t="n">
        <v>379</v>
      </c>
      <c r="O5" s="4" t="n">
        <v>9755</v>
      </c>
      <c r="P5" s="4" t="n">
        <v>856</v>
      </c>
      <c r="Q5" s="4" t="n">
        <v>3750</v>
      </c>
      <c r="R5" s="4" t="n">
        <v>624</v>
      </c>
      <c r="S5" s="4" t="n">
        <v>5230</v>
      </c>
    </row>
    <row r="6" customFormat="false" ht="12.8" hidden="false" customHeight="false" outlineLevel="0" collapsed="false">
      <c r="A6" s="4" t="s">
        <v>84</v>
      </c>
      <c r="B6" s="28" t="n">
        <v>45077</v>
      </c>
      <c r="C6" s="4" t="s">
        <v>449</v>
      </c>
      <c r="D6" s="4" t="n">
        <v>13242</v>
      </c>
      <c r="E6" s="4" t="n">
        <v>13321</v>
      </c>
      <c r="F6" s="4" t="n">
        <v>1695</v>
      </c>
      <c r="G6" s="4" t="n">
        <v>28258</v>
      </c>
      <c r="H6" s="4" t="n">
        <v>5324</v>
      </c>
      <c r="I6" s="4" t="n">
        <v>3761</v>
      </c>
      <c r="J6" s="4" t="n">
        <v>432</v>
      </c>
      <c r="K6" s="4" t="n">
        <v>9517</v>
      </c>
      <c r="L6" s="4" t="n">
        <v>6963</v>
      </c>
      <c r="M6" s="4" t="n">
        <v>5177</v>
      </c>
      <c r="N6" s="4" t="n">
        <v>499</v>
      </c>
      <c r="O6" s="4" t="n">
        <v>12639</v>
      </c>
      <c r="P6" s="4" t="n">
        <v>955</v>
      </c>
      <c r="Q6" s="4" t="n">
        <v>4383</v>
      </c>
      <c r="R6" s="4" t="n">
        <v>764</v>
      </c>
      <c r="S6" s="4" t="n">
        <v>6102</v>
      </c>
    </row>
    <row r="7" customFormat="false" ht="12.8" hidden="false" customHeight="false" outlineLevel="0" collapsed="false">
      <c r="A7" s="4" t="s">
        <v>84</v>
      </c>
      <c r="B7" s="28" t="n">
        <v>45107</v>
      </c>
      <c r="C7" s="4" t="s">
        <v>450</v>
      </c>
      <c r="D7" s="4" t="n">
        <v>15883</v>
      </c>
      <c r="E7" s="4" t="n">
        <v>16108</v>
      </c>
      <c r="F7" s="4" t="n">
        <v>2039</v>
      </c>
      <c r="G7" s="4" t="n">
        <v>34030</v>
      </c>
      <c r="H7" s="4" t="n">
        <v>6441</v>
      </c>
      <c r="I7" s="4" t="n">
        <v>4592</v>
      </c>
      <c r="J7" s="4" t="n">
        <v>518</v>
      </c>
      <c r="K7" s="4" t="n">
        <v>11551</v>
      </c>
      <c r="L7" s="4" t="n">
        <v>8332</v>
      </c>
      <c r="M7" s="4" t="n">
        <v>6347</v>
      </c>
      <c r="N7" s="4" t="n">
        <v>589</v>
      </c>
      <c r="O7" s="4" t="n">
        <v>15268</v>
      </c>
      <c r="P7" s="4" t="n">
        <v>1110</v>
      </c>
      <c r="Q7" s="4" t="n">
        <v>5169</v>
      </c>
      <c r="R7" s="4" t="n">
        <v>932</v>
      </c>
      <c r="S7" s="4" t="n">
        <v>7211</v>
      </c>
    </row>
    <row r="8" customFormat="false" ht="12.8" hidden="false" customHeight="false" outlineLevel="0" collapsed="false">
      <c r="A8" s="4" t="s">
        <v>84</v>
      </c>
      <c r="B8" s="28" t="n">
        <v>45138</v>
      </c>
      <c r="C8" s="4" t="s">
        <v>451</v>
      </c>
      <c r="D8" s="4" t="n">
        <v>19206</v>
      </c>
      <c r="E8" s="4" t="n">
        <v>19059</v>
      </c>
      <c r="F8" s="4" t="n">
        <v>2444</v>
      </c>
      <c r="G8" s="4" t="n">
        <v>40709</v>
      </c>
      <c r="H8" s="4" t="n">
        <v>7955</v>
      </c>
      <c r="I8" s="4" t="n">
        <v>5667</v>
      </c>
      <c r="J8" s="4" t="n">
        <v>642</v>
      </c>
      <c r="K8" s="4" t="n">
        <v>14264</v>
      </c>
      <c r="L8" s="4" t="n">
        <v>10120</v>
      </c>
      <c r="M8" s="4" t="n">
        <v>7454</v>
      </c>
      <c r="N8" s="4" t="n">
        <v>711</v>
      </c>
      <c r="O8" s="4" t="n">
        <v>18285</v>
      </c>
      <c r="P8" s="4" t="n">
        <v>1131</v>
      </c>
      <c r="Q8" s="4" t="n">
        <v>5938</v>
      </c>
      <c r="R8" s="4" t="n">
        <v>1091</v>
      </c>
      <c r="S8" s="4" t="n">
        <v>8160</v>
      </c>
    </row>
    <row r="9" customFormat="false" ht="12.8" hidden="false" customHeight="false" outlineLevel="0" collapsed="false">
      <c r="A9" s="4" t="s">
        <v>84</v>
      </c>
      <c r="B9" s="28" t="n">
        <v>45169</v>
      </c>
      <c r="C9" s="4" t="s">
        <v>452</v>
      </c>
      <c r="D9" s="4" t="n">
        <v>21704</v>
      </c>
      <c r="E9" s="4" t="n">
        <v>21665</v>
      </c>
      <c r="F9" s="4" t="n">
        <v>2856</v>
      </c>
      <c r="G9" s="4" t="n">
        <v>46225</v>
      </c>
      <c r="H9" s="4" t="n">
        <v>9066</v>
      </c>
      <c r="I9" s="4" t="n">
        <v>6563</v>
      </c>
      <c r="J9" s="4" t="n">
        <v>748</v>
      </c>
      <c r="K9" s="4" t="n">
        <v>16377</v>
      </c>
      <c r="L9" s="4" t="n">
        <v>11396</v>
      </c>
      <c r="M9" s="4" t="n">
        <v>8312</v>
      </c>
      <c r="N9" s="4" t="n">
        <v>853</v>
      </c>
      <c r="O9" s="4" t="n">
        <v>20561</v>
      </c>
      <c r="P9" s="4" t="n">
        <v>1242</v>
      </c>
      <c r="Q9" s="4" t="n">
        <v>6790</v>
      </c>
      <c r="R9" s="4" t="n">
        <v>1255</v>
      </c>
      <c r="S9" s="4" t="n">
        <v>9287</v>
      </c>
    </row>
    <row r="10" customFormat="false" ht="12.8" hidden="false" customHeight="false" outlineLevel="0" collapsed="false">
      <c r="A10" s="4" t="s">
        <v>84</v>
      </c>
      <c r="B10" s="28" t="n">
        <v>45199</v>
      </c>
      <c r="C10" s="4" t="s">
        <v>453</v>
      </c>
      <c r="D10" s="4" t="n">
        <v>23993</v>
      </c>
      <c r="E10" s="4" t="n">
        <v>24083</v>
      </c>
      <c r="F10" s="4" t="n">
        <v>3184</v>
      </c>
      <c r="G10" s="4" t="n">
        <v>51260</v>
      </c>
      <c r="H10" s="4" t="n">
        <v>10215</v>
      </c>
      <c r="I10" s="4" t="n">
        <v>7403</v>
      </c>
      <c r="J10" s="4" t="n">
        <v>858</v>
      </c>
      <c r="K10" s="4" t="n">
        <v>18476</v>
      </c>
      <c r="L10" s="4" t="n">
        <v>12444</v>
      </c>
      <c r="M10" s="4" t="n">
        <v>9161</v>
      </c>
      <c r="N10" s="4" t="n">
        <v>949</v>
      </c>
      <c r="O10" s="4" t="n">
        <v>22554</v>
      </c>
      <c r="P10" s="4" t="n">
        <v>1334</v>
      </c>
      <c r="Q10" s="4" t="n">
        <v>7519</v>
      </c>
      <c r="R10" s="4" t="n">
        <v>1377</v>
      </c>
      <c r="S10" s="4" t="n">
        <v>10230</v>
      </c>
    </row>
    <row r="11" customFormat="false" ht="12.8" hidden="false" customHeight="false" outlineLevel="0" collapsed="false">
      <c r="A11" s="4" t="s">
        <v>84</v>
      </c>
      <c r="B11" s="28" t="n">
        <v>45230</v>
      </c>
      <c r="C11" s="4" t="s">
        <v>454</v>
      </c>
      <c r="D11" s="4" t="n">
        <v>26419</v>
      </c>
      <c r="E11" s="4" t="n">
        <v>26290</v>
      </c>
      <c r="F11" s="4" t="n">
        <v>3485</v>
      </c>
      <c r="G11" s="4" t="n">
        <v>56194</v>
      </c>
      <c r="H11" s="4" t="n">
        <v>11320</v>
      </c>
      <c r="I11" s="4" t="n">
        <v>8110</v>
      </c>
      <c r="J11" s="4" t="n">
        <v>977</v>
      </c>
      <c r="K11" s="4" t="n">
        <v>20407</v>
      </c>
      <c r="L11" s="4" t="n">
        <v>13824</v>
      </c>
      <c r="M11" s="4" t="n">
        <v>10084</v>
      </c>
      <c r="N11" s="4" t="n">
        <v>1063</v>
      </c>
      <c r="O11" s="4" t="n">
        <v>24971</v>
      </c>
      <c r="P11" s="4" t="n">
        <v>1275</v>
      </c>
      <c r="Q11" s="4" t="n">
        <v>8096</v>
      </c>
      <c r="R11" s="4" t="n">
        <v>1445</v>
      </c>
      <c r="S11" s="4" t="n">
        <v>10816</v>
      </c>
    </row>
    <row r="12" customFormat="false" ht="12.8" hidden="false" customHeight="false" outlineLevel="0" collapsed="false">
      <c r="A12" s="4" t="s">
        <v>84</v>
      </c>
      <c r="B12" s="28" t="n">
        <v>45260</v>
      </c>
      <c r="C12" s="4" t="s">
        <v>455</v>
      </c>
      <c r="D12" s="4" t="n">
        <v>28998</v>
      </c>
      <c r="E12" s="4" t="n">
        <v>28652</v>
      </c>
      <c r="F12" s="4" t="n">
        <v>3782</v>
      </c>
      <c r="G12" s="4" t="n">
        <v>61432</v>
      </c>
      <c r="H12" s="4" t="n">
        <v>12487</v>
      </c>
      <c r="I12" s="4" t="n">
        <v>8897</v>
      </c>
      <c r="J12" s="4" t="n">
        <v>1076</v>
      </c>
      <c r="K12" s="4" t="n">
        <v>22460</v>
      </c>
      <c r="L12" s="4" t="n">
        <v>15164</v>
      </c>
      <c r="M12" s="4" t="n">
        <v>10981</v>
      </c>
      <c r="N12" s="4" t="n">
        <v>1128</v>
      </c>
      <c r="O12" s="4" t="n">
        <v>27273</v>
      </c>
      <c r="P12" s="4" t="n">
        <v>1347</v>
      </c>
      <c r="Q12" s="4" t="n">
        <v>8774</v>
      </c>
      <c r="R12" s="4" t="n">
        <v>1578</v>
      </c>
      <c r="S12" s="4" t="n">
        <v>11699</v>
      </c>
    </row>
    <row r="13" customFormat="false" ht="12.8" hidden="false" customHeight="false" outlineLevel="0" collapsed="false">
      <c r="A13" s="4" t="s">
        <v>84</v>
      </c>
      <c r="B13" s="28" t="n">
        <v>45291</v>
      </c>
      <c r="C13" s="4" t="s">
        <v>456</v>
      </c>
      <c r="D13" s="4" t="n">
        <v>34417</v>
      </c>
      <c r="E13" s="4" t="n">
        <v>29336</v>
      </c>
      <c r="F13" s="4" t="n">
        <v>4391</v>
      </c>
      <c r="G13" s="4" t="n">
        <v>68144</v>
      </c>
      <c r="H13" s="4" t="n">
        <v>14564</v>
      </c>
      <c r="I13" s="4" t="n">
        <v>9585</v>
      </c>
      <c r="J13" s="4" t="n">
        <v>1254</v>
      </c>
      <c r="K13" s="4" t="n">
        <v>25403</v>
      </c>
      <c r="L13" s="4" t="n">
        <v>17829</v>
      </c>
      <c r="M13" s="4" t="n">
        <v>11344</v>
      </c>
      <c r="N13" s="4" t="n">
        <v>1333</v>
      </c>
      <c r="O13" s="4" t="n">
        <v>30506</v>
      </c>
      <c r="P13" s="4" t="n">
        <v>2024</v>
      </c>
      <c r="Q13" s="4" t="n">
        <v>8407</v>
      </c>
      <c r="R13" s="4" t="n">
        <v>1804</v>
      </c>
      <c r="S13" s="4" t="n">
        <v>12235</v>
      </c>
    </row>
    <row r="14" customFormat="false" ht="12.8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customFormat="false" ht="12.8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customFormat="false" ht="12.8" hidden="false" customHeight="false" outlineLevel="0" collapsed="false">
      <c r="A16" s="4"/>
      <c r="B16" s="4" t="s">
        <v>457</v>
      </c>
      <c r="C16" s="4"/>
      <c r="D16" s="4" t="n">
        <v>2819</v>
      </c>
      <c r="E16" s="4" t="n">
        <v>2694</v>
      </c>
      <c r="F16" s="4" t="n">
        <v>352</v>
      </c>
      <c r="G16" s="4" t="n">
        <v>5865</v>
      </c>
      <c r="H16" s="4" t="n">
        <v>1068</v>
      </c>
      <c r="I16" s="4" t="n">
        <v>700</v>
      </c>
      <c r="J16" s="4" t="n">
        <v>81</v>
      </c>
      <c r="K16" s="4" t="n">
        <v>1849</v>
      </c>
      <c r="L16" s="4" t="n">
        <v>1406</v>
      </c>
      <c r="M16" s="4" t="n">
        <v>913</v>
      </c>
      <c r="N16" s="4" t="n">
        <v>106</v>
      </c>
      <c r="O16" s="4" t="n">
        <v>2425</v>
      </c>
      <c r="P16" s="49" t="n">
        <v>345</v>
      </c>
      <c r="Q16" s="49" t="n">
        <v>1081</v>
      </c>
      <c r="R16" s="49" t="n">
        <v>165</v>
      </c>
      <c r="S16" s="49" t="n">
        <v>1591</v>
      </c>
    </row>
    <row r="17" customFormat="false" ht="12.8" hidden="false" customHeight="false" outlineLevel="0" collapsed="false">
      <c r="A17" s="4"/>
      <c r="B17" s="4" t="s">
        <v>458</v>
      </c>
      <c r="C17" s="4"/>
      <c r="D17" s="4" t="n">
        <v>2664</v>
      </c>
      <c r="E17" s="4" t="n">
        <v>2520</v>
      </c>
      <c r="F17" s="4" t="n">
        <v>292</v>
      </c>
      <c r="G17" s="4" t="n">
        <v>5476</v>
      </c>
      <c r="H17" s="4" t="n">
        <v>1028</v>
      </c>
      <c r="I17" s="4" t="n">
        <v>733</v>
      </c>
      <c r="J17" s="4" t="n">
        <v>65</v>
      </c>
      <c r="K17" s="4" t="n">
        <v>1826</v>
      </c>
      <c r="L17" s="4" t="n">
        <v>1456</v>
      </c>
      <c r="M17" s="4" t="n">
        <v>896</v>
      </c>
      <c r="N17" s="4" t="n">
        <v>84</v>
      </c>
      <c r="O17" s="4" t="n">
        <v>2436</v>
      </c>
      <c r="P17" s="49" t="n">
        <v>180</v>
      </c>
      <c r="Q17" s="49" t="n">
        <v>891</v>
      </c>
      <c r="R17" s="49" t="n">
        <v>143</v>
      </c>
      <c r="S17" s="49" t="n">
        <v>1214</v>
      </c>
    </row>
    <row r="18" customFormat="false" ht="12.8" hidden="false" customHeight="false" outlineLevel="0" collapsed="false">
      <c r="A18" s="4"/>
      <c r="B18" s="4" t="s">
        <v>459</v>
      </c>
      <c r="C18" s="4"/>
      <c r="D18" s="4" t="n">
        <v>2475</v>
      </c>
      <c r="E18" s="4" t="n">
        <v>2657</v>
      </c>
      <c r="F18" s="4" t="n">
        <v>392</v>
      </c>
      <c r="G18" s="4" t="n">
        <v>5524</v>
      </c>
      <c r="H18" s="4" t="n">
        <v>1064</v>
      </c>
      <c r="I18" s="4" t="n">
        <v>804</v>
      </c>
      <c r="J18" s="4" t="n">
        <v>105</v>
      </c>
      <c r="K18" s="4" t="n">
        <v>1973</v>
      </c>
      <c r="L18" s="4" t="n">
        <v>1244</v>
      </c>
      <c r="M18" s="4" t="n">
        <v>859</v>
      </c>
      <c r="N18" s="4" t="n">
        <v>82</v>
      </c>
      <c r="O18" s="4" t="n">
        <v>2185</v>
      </c>
      <c r="P18" s="49" t="n">
        <v>167</v>
      </c>
      <c r="Q18" s="49" t="n">
        <v>994</v>
      </c>
      <c r="R18" s="49" t="n">
        <v>205</v>
      </c>
      <c r="S18" s="49" t="n">
        <v>1366</v>
      </c>
    </row>
    <row r="19" customFormat="false" ht="12.8" hidden="false" customHeight="false" outlineLevel="0" collapsed="false">
      <c r="A19" s="4"/>
      <c r="B19" s="4" t="s">
        <v>460</v>
      </c>
      <c r="C19" s="4"/>
      <c r="D19" s="4" t="n">
        <v>2503</v>
      </c>
      <c r="E19" s="4" t="n">
        <v>2753</v>
      </c>
      <c r="F19" s="4" t="n">
        <v>294</v>
      </c>
      <c r="G19" s="4" t="n">
        <v>5550</v>
      </c>
      <c r="H19" s="4" t="n">
        <v>1001</v>
      </c>
      <c r="I19" s="4" t="n">
        <v>705</v>
      </c>
      <c r="J19" s="4" t="n">
        <v>76</v>
      </c>
      <c r="K19" s="4" t="n">
        <v>1782</v>
      </c>
      <c r="L19" s="4" t="n">
        <v>1338</v>
      </c>
      <c r="M19" s="4" t="n">
        <v>1264</v>
      </c>
      <c r="N19" s="4" t="n">
        <v>107</v>
      </c>
      <c r="O19" s="4" t="n">
        <v>2709</v>
      </c>
      <c r="P19" s="49" t="n">
        <v>164</v>
      </c>
      <c r="Q19" s="49" t="n">
        <v>784</v>
      </c>
      <c r="R19" s="49" t="n">
        <v>111</v>
      </c>
      <c r="S19" s="49" t="n">
        <v>1059</v>
      </c>
    </row>
    <row r="20" customFormat="false" ht="12.8" hidden="false" customHeight="false" outlineLevel="0" collapsed="false">
      <c r="A20" s="4"/>
      <c r="B20" s="4" t="s">
        <v>461</v>
      </c>
      <c r="C20" s="4"/>
      <c r="D20" s="4" t="n">
        <v>2781</v>
      </c>
      <c r="E20" s="4" t="n">
        <v>2697</v>
      </c>
      <c r="F20" s="4" t="n">
        <v>365</v>
      </c>
      <c r="G20" s="4" t="n">
        <v>5843</v>
      </c>
      <c r="H20" s="4" t="n">
        <v>1163</v>
      </c>
      <c r="I20" s="4" t="n">
        <v>819</v>
      </c>
      <c r="J20" s="4" t="n">
        <v>105</v>
      </c>
      <c r="K20" s="4" t="n">
        <v>2087</v>
      </c>
      <c r="L20" s="4" t="n">
        <v>1519</v>
      </c>
      <c r="M20" s="4" t="n">
        <v>1245</v>
      </c>
      <c r="N20" s="4" t="n">
        <v>120</v>
      </c>
      <c r="O20" s="4" t="n">
        <v>2884</v>
      </c>
      <c r="P20" s="49" t="n">
        <v>99</v>
      </c>
      <c r="Q20" s="49" t="n">
        <v>633</v>
      </c>
      <c r="R20" s="49" t="n">
        <v>140</v>
      </c>
      <c r="S20" s="49" t="n">
        <v>872</v>
      </c>
    </row>
    <row r="21" customFormat="false" ht="12.8" hidden="false" customHeight="false" outlineLevel="0" collapsed="false">
      <c r="A21" s="4"/>
      <c r="B21" s="4" t="s">
        <v>462</v>
      </c>
      <c r="C21" s="4"/>
      <c r="D21" s="4" t="n">
        <v>2641</v>
      </c>
      <c r="E21" s="4" t="n">
        <v>2787</v>
      </c>
      <c r="F21" s="4" t="n">
        <v>344</v>
      </c>
      <c r="G21" s="4" t="n">
        <v>5772</v>
      </c>
      <c r="H21" s="4" t="n">
        <v>1117</v>
      </c>
      <c r="I21" s="4" t="n">
        <v>831</v>
      </c>
      <c r="J21" s="4" t="n">
        <v>86</v>
      </c>
      <c r="K21" s="4" t="n">
        <v>2034</v>
      </c>
      <c r="L21" s="4" t="n">
        <v>1369</v>
      </c>
      <c r="M21" s="4" t="n">
        <v>1170</v>
      </c>
      <c r="N21" s="4" t="n">
        <v>90</v>
      </c>
      <c r="O21" s="4" t="n">
        <v>2629</v>
      </c>
      <c r="P21" s="49" t="n">
        <v>155</v>
      </c>
      <c r="Q21" s="49" t="n">
        <v>786</v>
      </c>
      <c r="R21" s="49" t="n">
        <v>168</v>
      </c>
      <c r="S21" s="49" t="n">
        <v>1109</v>
      </c>
    </row>
    <row r="22" customFormat="false" ht="12.8" hidden="false" customHeight="false" outlineLevel="0" collapsed="false">
      <c r="A22" s="4"/>
      <c r="B22" s="4" t="s">
        <v>463</v>
      </c>
      <c r="C22" s="4"/>
      <c r="D22" s="4" t="n">
        <v>3323</v>
      </c>
      <c r="E22" s="4" t="n">
        <v>2951</v>
      </c>
      <c r="F22" s="4" t="n">
        <v>405</v>
      </c>
      <c r="G22" s="4" t="n">
        <v>6679</v>
      </c>
      <c r="H22" s="4" t="n">
        <v>1514</v>
      </c>
      <c r="I22" s="4" t="n">
        <v>1075</v>
      </c>
      <c r="J22" s="4" t="n">
        <v>124</v>
      </c>
      <c r="K22" s="4" t="n">
        <v>2713</v>
      </c>
      <c r="L22" s="4" t="n">
        <v>1788</v>
      </c>
      <c r="M22" s="4" t="n">
        <v>1107</v>
      </c>
      <c r="N22" s="4" t="n">
        <v>122</v>
      </c>
      <c r="O22" s="4" t="n">
        <v>3017</v>
      </c>
      <c r="P22" s="49" t="n">
        <v>21</v>
      </c>
      <c r="Q22" s="49" t="n">
        <v>769</v>
      </c>
      <c r="R22" s="49" t="n">
        <v>159</v>
      </c>
      <c r="S22" s="49" t="n">
        <v>949</v>
      </c>
    </row>
    <row r="23" customFormat="false" ht="12.8" hidden="false" customHeight="false" outlineLevel="0" collapsed="false">
      <c r="A23" s="4"/>
      <c r="B23" s="4" t="s">
        <v>464</v>
      </c>
      <c r="C23" s="4"/>
      <c r="D23" s="4" t="n">
        <v>2498</v>
      </c>
      <c r="E23" s="4" t="n">
        <v>2606</v>
      </c>
      <c r="F23" s="4" t="n">
        <v>412</v>
      </c>
      <c r="G23" s="4" t="n">
        <v>5516</v>
      </c>
      <c r="H23" s="4" t="n">
        <v>1111</v>
      </c>
      <c r="I23" s="4" t="n">
        <v>896</v>
      </c>
      <c r="J23" s="4" t="n">
        <v>106</v>
      </c>
      <c r="K23" s="4" t="n">
        <v>2113</v>
      </c>
      <c r="L23" s="4" t="n">
        <v>1276</v>
      </c>
      <c r="M23" s="4" t="n">
        <v>858</v>
      </c>
      <c r="N23" s="4" t="n">
        <v>142</v>
      </c>
      <c r="O23" s="4" t="n">
        <v>2276</v>
      </c>
      <c r="P23" s="49" t="n">
        <v>111</v>
      </c>
      <c r="Q23" s="49" t="n">
        <v>852</v>
      </c>
      <c r="R23" s="49" t="n">
        <v>164</v>
      </c>
      <c r="S23" s="49" t="n">
        <v>1127</v>
      </c>
    </row>
    <row r="24" customFormat="false" ht="12.8" hidden="false" customHeight="false" outlineLevel="0" collapsed="false">
      <c r="A24" s="4"/>
      <c r="B24" s="4" t="s">
        <v>465</v>
      </c>
      <c r="C24" s="4"/>
      <c r="D24" s="4" t="n">
        <v>2289</v>
      </c>
      <c r="E24" s="4" t="n">
        <v>2418</v>
      </c>
      <c r="F24" s="4" t="n">
        <v>328</v>
      </c>
      <c r="G24" s="4" t="n">
        <v>5035</v>
      </c>
      <c r="H24" s="4" t="n">
        <v>1149</v>
      </c>
      <c r="I24" s="4" t="n">
        <v>840</v>
      </c>
      <c r="J24" s="4" t="n">
        <v>110</v>
      </c>
      <c r="K24" s="4" t="n">
        <v>2099</v>
      </c>
      <c r="L24" s="4" t="n">
        <v>1048</v>
      </c>
      <c r="M24" s="4" t="n">
        <v>849</v>
      </c>
      <c r="N24" s="4" t="n">
        <v>96</v>
      </c>
      <c r="O24" s="4" t="n">
        <v>1993</v>
      </c>
      <c r="P24" s="49" t="n">
        <v>92</v>
      </c>
      <c r="Q24" s="49" t="n">
        <v>729</v>
      </c>
      <c r="R24" s="49" t="n">
        <v>122</v>
      </c>
      <c r="S24" s="49" t="n">
        <v>943</v>
      </c>
    </row>
    <row r="25" customFormat="false" ht="12.8" hidden="false" customHeight="false" outlineLevel="0" collapsed="false">
      <c r="A25" s="4"/>
      <c r="B25" s="4" t="s">
        <v>466</v>
      </c>
      <c r="C25" s="4"/>
      <c r="D25" s="4" t="n">
        <v>2426</v>
      </c>
      <c r="E25" s="4" t="n">
        <v>2207</v>
      </c>
      <c r="F25" s="4" t="n">
        <v>301</v>
      </c>
      <c r="G25" s="4" t="n">
        <v>4934</v>
      </c>
      <c r="H25" s="4" t="n">
        <v>1105</v>
      </c>
      <c r="I25" s="4" t="n">
        <v>707</v>
      </c>
      <c r="J25" s="4" t="n">
        <v>119</v>
      </c>
      <c r="K25" s="4" t="n">
        <v>1931</v>
      </c>
      <c r="L25" s="4" t="n">
        <v>1380</v>
      </c>
      <c r="M25" s="4" t="n">
        <v>923</v>
      </c>
      <c r="N25" s="4" t="n">
        <v>114</v>
      </c>
      <c r="O25" s="4" t="n">
        <v>2417</v>
      </c>
      <c r="P25" s="49" t="n">
        <v>-59</v>
      </c>
      <c r="Q25" s="49" t="n">
        <v>577</v>
      </c>
      <c r="R25" s="49" t="n">
        <v>68</v>
      </c>
      <c r="S25" s="49" t="n">
        <v>586</v>
      </c>
    </row>
    <row r="26" customFormat="false" ht="12.8" hidden="false" customHeight="false" outlineLevel="0" collapsed="false">
      <c r="A26" s="4"/>
      <c r="B26" s="4" t="s">
        <v>467</v>
      </c>
      <c r="C26" s="4"/>
      <c r="D26" s="4" t="n">
        <v>2579</v>
      </c>
      <c r="E26" s="4" t="n">
        <v>2362</v>
      </c>
      <c r="F26" s="4" t="n">
        <v>297</v>
      </c>
      <c r="G26" s="4" t="n">
        <v>5238</v>
      </c>
      <c r="H26" s="4" t="n">
        <v>1167</v>
      </c>
      <c r="I26" s="4" t="n">
        <v>787</v>
      </c>
      <c r="J26" s="4" t="n">
        <v>99</v>
      </c>
      <c r="K26" s="4" t="n">
        <v>2053</v>
      </c>
      <c r="L26" s="4" t="n">
        <v>1340</v>
      </c>
      <c r="M26" s="4" t="n">
        <v>897</v>
      </c>
      <c r="N26" s="4" t="n">
        <v>65</v>
      </c>
      <c r="O26" s="4" t="n">
        <v>2302</v>
      </c>
      <c r="P26" s="49" t="n">
        <v>72</v>
      </c>
      <c r="Q26" s="49" t="n">
        <v>678</v>
      </c>
      <c r="R26" s="49" t="n">
        <v>133</v>
      </c>
      <c r="S26" s="49" t="n">
        <v>883</v>
      </c>
    </row>
    <row r="27" customFormat="false" ht="12.8" hidden="false" customHeight="false" outlineLevel="0" collapsed="false">
      <c r="A27" s="4"/>
      <c r="B27" s="4" t="s">
        <v>468</v>
      </c>
      <c r="C27" s="4"/>
      <c r="D27" s="4" t="n">
        <v>5419</v>
      </c>
      <c r="E27" s="4" t="n">
        <v>684</v>
      </c>
      <c r="F27" s="4" t="n">
        <v>609</v>
      </c>
      <c r="G27" s="4" t="n">
        <v>6712</v>
      </c>
      <c r="H27" s="4" t="n">
        <v>2077</v>
      </c>
      <c r="I27" s="4" t="n">
        <v>688</v>
      </c>
      <c r="J27" s="4" t="n">
        <v>178</v>
      </c>
      <c r="K27" s="4" t="n">
        <v>2943</v>
      </c>
      <c r="L27" s="4" t="n">
        <v>2665</v>
      </c>
      <c r="M27" s="4" t="n">
        <v>363</v>
      </c>
      <c r="N27" s="4" t="n">
        <v>205</v>
      </c>
      <c r="O27" s="4" t="n">
        <v>3233</v>
      </c>
      <c r="P27" s="49" t="n">
        <v>677</v>
      </c>
      <c r="Q27" s="49" t="n">
        <v>-367</v>
      </c>
      <c r="R27" s="49" t="n">
        <v>226</v>
      </c>
      <c r="S27" s="49" t="n">
        <v>536</v>
      </c>
    </row>
    <row r="28" customFormat="false" ht="12.8" hidden="false" customHeight="false" outlineLevel="0" collapsed="false">
      <c r="A28" s="4"/>
      <c r="B28" s="4"/>
      <c r="C28" s="4"/>
      <c r="D28" s="4" t="n">
        <v>34417</v>
      </c>
      <c r="E28" s="4" t="n">
        <v>29336</v>
      </c>
      <c r="F28" s="4" t="n">
        <v>4391</v>
      </c>
      <c r="G28" s="4" t="n">
        <v>68144</v>
      </c>
      <c r="H28" s="4" t="n">
        <v>14564</v>
      </c>
      <c r="I28" s="4" t="n">
        <v>9585</v>
      </c>
      <c r="J28" s="4" t="n">
        <v>1254</v>
      </c>
      <c r="K28" s="4" t="n">
        <v>25403</v>
      </c>
      <c r="L28" s="4" t="n">
        <v>17829</v>
      </c>
      <c r="M28" s="4" t="n">
        <v>11344</v>
      </c>
      <c r="N28" s="4" t="n">
        <v>1333</v>
      </c>
      <c r="O28" s="4" t="n">
        <v>30506</v>
      </c>
      <c r="P28" s="49" t="n">
        <v>2024</v>
      </c>
      <c r="Q28" s="49" t="n">
        <v>8407</v>
      </c>
      <c r="R28" s="49" t="n">
        <v>1804</v>
      </c>
      <c r="S28" s="49" t="n">
        <v>12235</v>
      </c>
    </row>
  </sheetData>
  <autoFilter ref="B1:S1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4"/>
  <sheetViews>
    <sheetView showFormulas="false" showGridLines="true" showRowColHeaders="true" showZeros="true" rightToLeft="false" tabSelected="false" showOutlineSymbols="true" defaultGridColor="true" view="normal" topLeftCell="M1" colorId="64" zoomScale="181" zoomScaleNormal="181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50" t="s">
        <v>72</v>
      </c>
      <c r="B1" s="51" t="s">
        <v>11</v>
      </c>
      <c r="C1" s="52" t="s">
        <v>61</v>
      </c>
      <c r="D1" s="52" t="s">
        <v>469</v>
      </c>
      <c r="E1" s="52" t="s">
        <v>63</v>
      </c>
      <c r="F1" s="52" t="s">
        <v>60</v>
      </c>
      <c r="G1" s="52" t="s">
        <v>383</v>
      </c>
      <c r="H1" s="52" t="s">
        <v>384</v>
      </c>
      <c r="I1" s="52" t="s">
        <v>385</v>
      </c>
      <c r="J1" s="52" t="s">
        <v>470</v>
      </c>
      <c r="K1" s="52" t="s">
        <v>387</v>
      </c>
      <c r="L1" s="52" t="s">
        <v>388</v>
      </c>
      <c r="M1" s="52" t="s">
        <v>389</v>
      </c>
      <c r="N1" s="52" t="s">
        <v>390</v>
      </c>
      <c r="O1" s="52" t="s">
        <v>391</v>
      </c>
      <c r="P1" s="52" t="s">
        <v>392</v>
      </c>
      <c r="Q1" s="52" t="s">
        <v>393</v>
      </c>
      <c r="R1" s="52" t="s">
        <v>394</v>
      </c>
      <c r="S1" s="53" t="s">
        <v>471</v>
      </c>
    </row>
    <row r="2" customFormat="false" ht="12.8" hidden="false" customHeight="false" outlineLevel="0" collapsed="false">
      <c r="A2" s="54" t="n">
        <v>84</v>
      </c>
      <c r="B2" s="55" t="s">
        <v>52</v>
      </c>
      <c r="C2" s="56" t="n">
        <v>4284</v>
      </c>
      <c r="D2" s="56" t="n">
        <v>3109</v>
      </c>
      <c r="E2" s="56" t="n">
        <v>573</v>
      </c>
      <c r="F2" s="56" t="n">
        <v>7966</v>
      </c>
      <c r="G2" s="56" t="n">
        <f aca="false">+C2-K2-O2</f>
        <v>228</v>
      </c>
      <c r="H2" s="56" t="n">
        <f aca="false">+D2-L2-P2</f>
        <v>1127</v>
      </c>
      <c r="I2" s="56" t="n">
        <f aca="false">+E2-M2-Q2</f>
        <v>355</v>
      </c>
      <c r="J2" s="56" t="n">
        <f aca="false">+F2-N2-R2</f>
        <v>1710</v>
      </c>
      <c r="K2" s="56" t="n">
        <v>1815</v>
      </c>
      <c r="L2" s="56" t="n">
        <v>929</v>
      </c>
      <c r="M2" s="56" t="n">
        <v>114</v>
      </c>
      <c r="N2" s="56" t="n">
        <v>2858</v>
      </c>
      <c r="O2" s="56" t="n">
        <v>2241</v>
      </c>
      <c r="P2" s="56" t="n">
        <v>1053</v>
      </c>
      <c r="Q2" s="56" t="n">
        <v>104</v>
      </c>
      <c r="R2" s="56" t="n">
        <v>3398</v>
      </c>
      <c r="S2" s="57" t="n">
        <f aca="false">+N2/(N2+R2)*100</f>
        <v>45.6841432225064</v>
      </c>
    </row>
    <row r="3" customFormat="false" ht="12.8" hidden="false" customHeight="false" outlineLevel="0" collapsed="false">
      <c r="A3" s="58" t="n">
        <v>27</v>
      </c>
      <c r="B3" s="59" t="s">
        <v>44</v>
      </c>
      <c r="C3" s="60" t="n">
        <v>2530</v>
      </c>
      <c r="D3" s="60" t="n">
        <v>1952</v>
      </c>
      <c r="E3" s="60" t="n">
        <v>367</v>
      </c>
      <c r="F3" s="60" t="n">
        <v>4849</v>
      </c>
      <c r="G3" s="60" t="n">
        <f aca="false">+C3-K3-O3</f>
        <v>197</v>
      </c>
      <c r="H3" s="60" t="n">
        <f aca="false">+D3-L3-P3</f>
        <v>954</v>
      </c>
      <c r="I3" s="60" t="n">
        <f aca="false">+E3-M3-Q3</f>
        <v>254</v>
      </c>
      <c r="J3" s="60" t="n">
        <f aca="false">+F3-N3-R3</f>
        <v>1405</v>
      </c>
      <c r="K3" s="60" t="n">
        <v>1109</v>
      </c>
      <c r="L3" s="60" t="n">
        <v>509</v>
      </c>
      <c r="M3" s="60" t="n">
        <v>55</v>
      </c>
      <c r="N3" s="60" t="n">
        <v>1673</v>
      </c>
      <c r="O3" s="60" t="n">
        <v>1224</v>
      </c>
      <c r="P3" s="60" t="n">
        <v>489</v>
      </c>
      <c r="Q3" s="60" t="n">
        <v>58</v>
      </c>
      <c r="R3" s="60" t="n">
        <v>1771</v>
      </c>
      <c r="S3" s="61" t="n">
        <f aca="false">+N3/(N3+R3)*100</f>
        <v>48.5772357723577</v>
      </c>
    </row>
    <row r="4" customFormat="false" ht="12.8" hidden="false" customHeight="false" outlineLevel="0" collapsed="false">
      <c r="A4" s="54" t="n">
        <v>53</v>
      </c>
      <c r="B4" s="55" t="s">
        <v>49</v>
      </c>
      <c r="C4" s="56" t="n">
        <v>1712</v>
      </c>
      <c r="D4" s="56" t="n">
        <v>928</v>
      </c>
      <c r="E4" s="56" t="n">
        <v>257</v>
      </c>
      <c r="F4" s="56" t="n">
        <v>2897</v>
      </c>
      <c r="G4" s="56" t="n">
        <f aca="false">+C4-K4-O4</f>
        <v>37</v>
      </c>
      <c r="H4" s="56" t="n">
        <f aca="false">+D4-L4-P4</f>
        <v>367</v>
      </c>
      <c r="I4" s="56" t="n">
        <f aca="false">+E4-M4-Q4</f>
        <v>130</v>
      </c>
      <c r="J4" s="56" t="n">
        <f aca="false">+F4-N4-R4</f>
        <v>534</v>
      </c>
      <c r="K4" s="56" t="n">
        <v>760</v>
      </c>
      <c r="L4" s="56" t="n">
        <v>265</v>
      </c>
      <c r="M4" s="56" t="n">
        <v>53</v>
      </c>
      <c r="N4" s="56" t="n">
        <v>1078</v>
      </c>
      <c r="O4" s="56" t="n">
        <v>915</v>
      </c>
      <c r="P4" s="56" t="n">
        <v>296</v>
      </c>
      <c r="Q4" s="56" t="n">
        <v>74</v>
      </c>
      <c r="R4" s="56" t="n">
        <v>1285</v>
      </c>
      <c r="S4" s="57" t="n">
        <f aca="false">+N4/(N4+R4)*100</f>
        <v>45.6199746085485</v>
      </c>
    </row>
    <row r="5" customFormat="false" ht="12.8" hidden="false" customHeight="false" outlineLevel="0" collapsed="false">
      <c r="A5" s="58" t="n">
        <v>24</v>
      </c>
      <c r="B5" s="59" t="s">
        <v>43</v>
      </c>
      <c r="C5" s="60" t="n">
        <v>1831</v>
      </c>
      <c r="D5" s="60" t="n">
        <v>850</v>
      </c>
      <c r="E5" s="60" t="n">
        <v>152</v>
      </c>
      <c r="F5" s="60" t="n">
        <v>2833</v>
      </c>
      <c r="G5" s="60" t="n">
        <f aca="false">+C5-K5-O5</f>
        <v>82</v>
      </c>
      <c r="H5" s="60" t="n">
        <f aca="false">+D5-L5-P5</f>
        <v>297</v>
      </c>
      <c r="I5" s="60" t="n">
        <f aca="false">+E5-M5-Q5</f>
        <v>68</v>
      </c>
      <c r="J5" s="60" t="n">
        <f aca="false">+F5-N5-R5</f>
        <v>448</v>
      </c>
      <c r="K5" s="60" t="n">
        <v>804</v>
      </c>
      <c r="L5" s="60" t="n">
        <v>270</v>
      </c>
      <c r="M5" s="60" t="n">
        <v>40</v>
      </c>
      <c r="N5" s="60" t="n">
        <v>1113</v>
      </c>
      <c r="O5" s="60" t="n">
        <v>945</v>
      </c>
      <c r="P5" s="60" t="n">
        <v>283</v>
      </c>
      <c r="Q5" s="60" t="n">
        <v>44</v>
      </c>
      <c r="R5" s="60" t="n">
        <v>1272</v>
      </c>
      <c r="S5" s="61" t="n">
        <f aca="false">+N5/(N5+R5)*100</f>
        <v>46.6666666666667</v>
      </c>
    </row>
    <row r="6" customFormat="false" ht="12.8" hidden="false" customHeight="false" outlineLevel="0" collapsed="false">
      <c r="A6" s="54" t="n">
        <v>44</v>
      </c>
      <c r="B6" s="55" t="s">
        <v>47</v>
      </c>
      <c r="C6" s="56" t="n">
        <v>4792</v>
      </c>
      <c r="D6" s="56" t="n">
        <v>6216</v>
      </c>
      <c r="E6" s="56" t="n">
        <v>595</v>
      </c>
      <c r="F6" s="56" t="n">
        <v>11603</v>
      </c>
      <c r="G6" s="56" t="n">
        <f aca="false">+C6-K6-O6</f>
        <v>346</v>
      </c>
      <c r="H6" s="56" t="n">
        <f aca="false">+D6-L6-P6</f>
        <v>2841</v>
      </c>
      <c r="I6" s="56" t="n">
        <f aca="false">+E6-M6-Q6</f>
        <v>208</v>
      </c>
      <c r="J6" s="56" t="n">
        <f aca="false">+F6-N6-R6</f>
        <v>3395</v>
      </c>
      <c r="K6" s="56" t="n">
        <v>1634</v>
      </c>
      <c r="L6" s="56" t="n">
        <v>1420</v>
      </c>
      <c r="M6" s="56" t="n">
        <v>172</v>
      </c>
      <c r="N6" s="56" t="n">
        <v>3226</v>
      </c>
      <c r="O6" s="56" t="n">
        <v>2812</v>
      </c>
      <c r="P6" s="56" t="n">
        <v>1955</v>
      </c>
      <c r="Q6" s="56" t="n">
        <v>215</v>
      </c>
      <c r="R6" s="56" t="n">
        <v>4982</v>
      </c>
      <c r="S6" s="57" t="n">
        <f aca="false">+N6/(N6+R6)*100</f>
        <v>39.3031189083821</v>
      </c>
    </row>
    <row r="7" customFormat="false" ht="12.8" hidden="false" customHeight="false" outlineLevel="0" collapsed="false">
      <c r="A7" s="58" t="n">
        <v>32</v>
      </c>
      <c r="B7" s="59" t="s">
        <v>46</v>
      </c>
      <c r="C7" s="60" t="n">
        <v>2117</v>
      </c>
      <c r="D7" s="60" t="n">
        <v>2102</v>
      </c>
      <c r="E7" s="60" t="n">
        <v>211</v>
      </c>
      <c r="F7" s="60" t="n">
        <v>4431</v>
      </c>
      <c r="G7" s="60" t="n">
        <f aca="false">+C7-K7-O7</f>
        <v>102</v>
      </c>
      <c r="H7" s="60" t="n">
        <f aca="false">+D7-L7-P7</f>
        <v>910</v>
      </c>
      <c r="I7" s="60" t="n">
        <f aca="false">+E7-M7-Q7</f>
        <v>80</v>
      </c>
      <c r="J7" s="60" t="n">
        <f aca="false">+F7-N7-R7</f>
        <v>1093</v>
      </c>
      <c r="K7" s="60" t="n">
        <v>805</v>
      </c>
      <c r="L7" s="60" t="n">
        <v>462</v>
      </c>
      <c r="M7" s="60" t="n">
        <v>66</v>
      </c>
      <c r="N7" s="60" t="n">
        <v>1333</v>
      </c>
      <c r="O7" s="60" t="n">
        <v>1210</v>
      </c>
      <c r="P7" s="60" t="n">
        <v>730</v>
      </c>
      <c r="Q7" s="60" t="n">
        <v>65</v>
      </c>
      <c r="R7" s="60" t="n">
        <v>2005</v>
      </c>
      <c r="S7" s="61" t="n">
        <f aca="false">+N7/(N7+R7)*100</f>
        <v>39.9340922708209</v>
      </c>
    </row>
    <row r="8" customFormat="false" ht="12.8" hidden="false" customHeight="false" outlineLevel="0" collapsed="false">
      <c r="A8" s="54" t="n">
        <v>11</v>
      </c>
      <c r="B8" s="55" t="s">
        <v>42</v>
      </c>
      <c r="C8" s="56" t="n">
        <v>3560</v>
      </c>
      <c r="D8" s="56" t="n">
        <v>5655</v>
      </c>
      <c r="E8" s="56" t="n">
        <v>316</v>
      </c>
      <c r="F8" s="56" t="n">
        <v>9531</v>
      </c>
      <c r="G8" s="56" t="n">
        <f aca="false">+C8-K8-O8</f>
        <v>27</v>
      </c>
      <c r="H8" s="56" t="n">
        <f aca="false">+D8-L8-P8</f>
        <v>1386</v>
      </c>
      <c r="I8" s="56" t="n">
        <f aca="false">+E8-M8-Q8</f>
        <v>79</v>
      </c>
      <c r="J8" s="56" t="n">
        <f aca="false">+F8-N8-R8</f>
        <v>1501</v>
      </c>
      <c r="K8" s="56" t="n">
        <v>1848</v>
      </c>
      <c r="L8" s="56" t="n">
        <v>2338</v>
      </c>
      <c r="M8" s="56" t="n">
        <v>119</v>
      </c>
      <c r="N8" s="56" t="n">
        <v>4296</v>
      </c>
      <c r="O8" s="56" t="n">
        <v>1685</v>
      </c>
      <c r="P8" s="56" t="n">
        <v>1931</v>
      </c>
      <c r="Q8" s="56" t="n">
        <v>118</v>
      </c>
      <c r="R8" s="56" t="n">
        <v>3734</v>
      </c>
      <c r="S8" s="57" t="n">
        <f aca="false">+N8/(N8+R8)*100</f>
        <v>53.4993773349938</v>
      </c>
    </row>
    <row r="9" customFormat="false" ht="12.8" hidden="false" customHeight="false" outlineLevel="0" collapsed="false">
      <c r="A9" s="58" t="n">
        <v>28</v>
      </c>
      <c r="B9" s="59" t="s">
        <v>45</v>
      </c>
      <c r="C9" s="60" t="n">
        <v>1906</v>
      </c>
      <c r="D9" s="60" t="n">
        <v>1566</v>
      </c>
      <c r="E9" s="60" t="n">
        <v>287</v>
      </c>
      <c r="F9" s="60" t="n">
        <v>3759</v>
      </c>
      <c r="G9" s="60" t="n">
        <f aca="false">+C9-K9-O9</f>
        <v>43</v>
      </c>
      <c r="H9" s="60" t="n">
        <f aca="false">+D9-L9-P9</f>
        <v>426</v>
      </c>
      <c r="I9" s="60" t="n">
        <f aca="false">+E9-M9-Q9</f>
        <v>135</v>
      </c>
      <c r="J9" s="60" t="n">
        <f aca="false">+F9-N9-R9</f>
        <v>604</v>
      </c>
      <c r="K9" s="60" t="n">
        <v>793</v>
      </c>
      <c r="L9" s="60" t="n">
        <v>524</v>
      </c>
      <c r="M9" s="60" t="n">
        <v>90</v>
      </c>
      <c r="N9" s="60" t="n">
        <v>1407</v>
      </c>
      <c r="O9" s="60" t="n">
        <v>1070</v>
      </c>
      <c r="P9" s="60" t="n">
        <v>616</v>
      </c>
      <c r="Q9" s="60" t="n">
        <v>62</v>
      </c>
      <c r="R9" s="60" t="n">
        <v>1748</v>
      </c>
      <c r="S9" s="61" t="n">
        <f aca="false">+N9/(N9+R9)*100</f>
        <v>44.5958795562599</v>
      </c>
    </row>
    <row r="10" customFormat="false" ht="12.8" hidden="false" customHeight="false" outlineLevel="0" collapsed="false">
      <c r="A10" s="54" t="n">
        <v>75</v>
      </c>
      <c r="B10" s="55" t="s">
        <v>50</v>
      </c>
      <c r="C10" s="56" t="n">
        <v>3291</v>
      </c>
      <c r="D10" s="56" t="n">
        <v>2130</v>
      </c>
      <c r="E10" s="56" t="n">
        <v>473</v>
      </c>
      <c r="F10" s="56" t="n">
        <v>5894</v>
      </c>
      <c r="G10" s="56" t="n">
        <f aca="false">+C10-K10-O10</f>
        <v>89</v>
      </c>
      <c r="H10" s="56" t="n">
        <f aca="false">+D10-L10-P10</f>
        <v>788</v>
      </c>
      <c r="I10" s="56" t="n">
        <f aca="false">+E10-M10-Q10</f>
        <v>113</v>
      </c>
      <c r="J10" s="56" t="n">
        <f aca="false">+F10-N10-R10</f>
        <v>990</v>
      </c>
      <c r="K10" s="56" t="n">
        <v>1444</v>
      </c>
      <c r="L10" s="56" t="n">
        <v>589</v>
      </c>
      <c r="M10" s="56" t="n">
        <v>183</v>
      </c>
      <c r="N10" s="56" t="n">
        <v>2216</v>
      </c>
      <c r="O10" s="56" t="n">
        <v>1758</v>
      </c>
      <c r="P10" s="56" t="n">
        <v>753</v>
      </c>
      <c r="Q10" s="56" t="n">
        <v>177</v>
      </c>
      <c r="R10" s="56" t="n">
        <v>2688</v>
      </c>
      <c r="S10" s="57" t="n">
        <f aca="false">+N10/(N10+R10)*100</f>
        <v>45.1876019575856</v>
      </c>
    </row>
    <row r="11" customFormat="false" ht="12.8" hidden="false" customHeight="false" outlineLevel="0" collapsed="false">
      <c r="A11" s="58" t="n">
        <v>76</v>
      </c>
      <c r="B11" s="59" t="s">
        <v>51</v>
      </c>
      <c r="C11" s="60" t="n">
        <v>3100</v>
      </c>
      <c r="D11" s="60" t="n">
        <v>1402</v>
      </c>
      <c r="E11" s="60" t="n">
        <v>462</v>
      </c>
      <c r="F11" s="60" t="n">
        <v>4964</v>
      </c>
      <c r="G11" s="60" t="n">
        <f aca="false">+C11-K11-O11</f>
        <v>105</v>
      </c>
      <c r="H11" s="60" t="n">
        <f aca="false">+D11-L11-P11</f>
        <v>140</v>
      </c>
      <c r="I11" s="60" t="n">
        <f aca="false">+E11-M11-Q11</f>
        <v>118</v>
      </c>
      <c r="J11" s="60" t="n">
        <f aca="false">+F11-N11-R11</f>
        <v>363</v>
      </c>
      <c r="K11" s="60" t="n">
        <v>1264</v>
      </c>
      <c r="L11" s="60" t="n">
        <v>643</v>
      </c>
      <c r="M11" s="60" t="n">
        <v>144</v>
      </c>
      <c r="N11" s="60" t="n">
        <v>2051</v>
      </c>
      <c r="O11" s="60" t="n">
        <v>1731</v>
      </c>
      <c r="P11" s="60" t="n">
        <v>619</v>
      </c>
      <c r="Q11" s="60" t="n">
        <v>200</v>
      </c>
      <c r="R11" s="60" t="n">
        <v>2550</v>
      </c>
      <c r="S11" s="61" t="n">
        <f aca="false">+N11/(N11+R11)*100</f>
        <v>44.57726581178</v>
      </c>
    </row>
    <row r="12" customFormat="false" ht="12.8" hidden="false" customHeight="false" outlineLevel="0" collapsed="false">
      <c r="A12" s="54" t="n">
        <v>52</v>
      </c>
      <c r="B12" s="55" t="s">
        <v>48</v>
      </c>
      <c r="C12" s="56" t="n">
        <v>1587</v>
      </c>
      <c r="D12" s="56" t="n">
        <v>1134</v>
      </c>
      <c r="E12" s="56" t="n">
        <v>131</v>
      </c>
      <c r="F12" s="56" t="n">
        <v>2852</v>
      </c>
      <c r="G12" s="56" t="n">
        <f aca="false">+C12-K12-O12</f>
        <v>0</v>
      </c>
      <c r="H12" s="56" t="n">
        <f aca="false">+D12-L12-P12</f>
        <v>169</v>
      </c>
      <c r="I12" s="56" t="n">
        <f aca="false">+E12-M12-Q12</f>
        <v>29</v>
      </c>
      <c r="J12" s="56" t="n">
        <f aca="false">+F12-N12-R12</f>
        <v>198</v>
      </c>
      <c r="K12" s="56" t="n">
        <v>656</v>
      </c>
      <c r="L12" s="56" t="n">
        <v>399</v>
      </c>
      <c r="M12" s="56" t="n">
        <v>44</v>
      </c>
      <c r="N12" s="56" t="n">
        <v>1099</v>
      </c>
      <c r="O12" s="56" t="n">
        <v>931</v>
      </c>
      <c r="P12" s="56" t="n">
        <v>566</v>
      </c>
      <c r="Q12" s="56" t="n">
        <v>58</v>
      </c>
      <c r="R12" s="56" t="n">
        <v>1555</v>
      </c>
      <c r="S12" s="57" t="n">
        <f aca="false">+N12/(N12+R12)*100</f>
        <v>41.4091936699322</v>
      </c>
    </row>
    <row r="13" customFormat="false" ht="12.8" hidden="false" customHeight="false" outlineLevel="0" collapsed="false">
      <c r="A13" s="58" t="n">
        <v>93</v>
      </c>
      <c r="B13" s="59" t="s">
        <v>53</v>
      </c>
      <c r="C13" s="60" t="n">
        <v>1873</v>
      </c>
      <c r="D13" s="60" t="n">
        <v>1969</v>
      </c>
      <c r="E13" s="60" t="n">
        <v>317</v>
      </c>
      <c r="F13" s="60" t="n">
        <v>4159</v>
      </c>
      <c r="G13" s="60" t="n">
        <f aca="false">+C13-K13-O13</f>
        <v>25</v>
      </c>
      <c r="H13" s="60" t="n">
        <f aca="false">+D13-L13-P13</f>
        <v>694</v>
      </c>
      <c r="I13" s="60" t="n">
        <f aca="false">+E13-M13-Q13</f>
        <v>239</v>
      </c>
      <c r="J13" s="60" t="n">
        <f aca="false">+F13-N13-R13</f>
        <v>958</v>
      </c>
      <c r="K13" s="60" t="n">
        <v>817</v>
      </c>
      <c r="L13" s="60" t="n">
        <v>516</v>
      </c>
      <c r="M13" s="60" t="n">
        <v>46</v>
      </c>
      <c r="N13" s="60" t="n">
        <v>1379</v>
      </c>
      <c r="O13" s="60" t="n">
        <v>1031</v>
      </c>
      <c r="P13" s="60" t="n">
        <v>759</v>
      </c>
      <c r="Q13" s="60" t="n">
        <v>32</v>
      </c>
      <c r="R13" s="60" t="n">
        <v>1822</v>
      </c>
      <c r="S13" s="61" t="n">
        <f aca="false">+N13/(N13+R13)*100</f>
        <v>43.0802874101843</v>
      </c>
    </row>
    <row r="14" customFormat="false" ht="12.8" hidden="false" customHeight="false" outlineLevel="0" collapsed="false">
      <c r="A14" s="54"/>
      <c r="B14" s="55" t="s">
        <v>60</v>
      </c>
      <c r="C14" s="56" t="n">
        <f aca="false">SUM(C2:C13)</f>
        <v>32583</v>
      </c>
      <c r="D14" s="56" t="n">
        <f aca="false">SUM(D2:D13)</f>
        <v>29013</v>
      </c>
      <c r="E14" s="56" t="n">
        <f aca="false">SUM(E2:E13)</f>
        <v>4141</v>
      </c>
      <c r="F14" s="56" t="n">
        <f aca="false">SUM(F2:F13)</f>
        <v>65738</v>
      </c>
      <c r="G14" s="56" t="n">
        <f aca="false">SUM(G2:G13)</f>
        <v>1281</v>
      </c>
      <c r="H14" s="56" t="n">
        <f aca="false">SUM(H2:H13)</f>
        <v>10099</v>
      </c>
      <c r="I14" s="56" t="n">
        <f aca="false">SUM(I2:I13)</f>
        <v>1808</v>
      </c>
      <c r="J14" s="56" t="n">
        <f aca="false">SUM(J2:J13)</f>
        <v>13199</v>
      </c>
      <c r="K14" s="56" t="n">
        <f aca="false">SUM(K2:K13)</f>
        <v>13749</v>
      </c>
      <c r="L14" s="56" t="n">
        <f aca="false">SUM(L2:L13)</f>
        <v>8864</v>
      </c>
      <c r="M14" s="56" t="n">
        <f aca="false">SUM(M2:M13)</f>
        <v>1126</v>
      </c>
      <c r="N14" s="56" t="n">
        <f aca="false">SUM(N2:N13)</f>
        <v>23729</v>
      </c>
      <c r="O14" s="56" t="n">
        <f aca="false">SUM(O2:O13)</f>
        <v>17553</v>
      </c>
      <c r="P14" s="56" t="n">
        <f aca="false">SUM(P2:P13)</f>
        <v>10050</v>
      </c>
      <c r="Q14" s="56" t="n">
        <f aca="false">SUM(Q2:Q13)</f>
        <v>1207</v>
      </c>
      <c r="R14" s="56" t="n">
        <f aca="false">SUM(R2:R13)</f>
        <v>28810</v>
      </c>
      <c r="S14" s="57" t="n">
        <f aca="false">+N14/(N14+R14)*100</f>
        <v>45.1645444336588</v>
      </c>
    </row>
  </sheetData>
  <autoFilter ref="A1:S14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5"/>
  <sheetViews>
    <sheetView showFormulas="false" showGridLines="true" showRowColHeaders="true" showZeros="true" rightToLeft="false" tabSelected="true" showOutlineSymbols="true" defaultGridColor="true" view="normal" topLeftCell="A70" colorId="64" zoomScale="181" zoomScaleNormal="181" zoomScalePageLayoutView="100" workbookViewId="0">
      <selection pane="topLeft" activeCell="J76" activeCellId="0" sqref="J76"/>
    </sheetView>
  </sheetViews>
  <sheetFormatPr defaultColWidth="11.47265625" defaultRowHeight="12.8" zeroHeight="false" outlineLevelRow="0" outlineLevelCol="0"/>
  <cols>
    <col collapsed="false" customWidth="true" hidden="false" outlineLevel="0" max="1" min="1" style="62" width="11.54"/>
    <col collapsed="false" customWidth="false" hidden="false" outlineLevel="0" max="10" min="8" style="63" width="11.46"/>
  </cols>
  <sheetData>
    <row r="1" customFormat="false" ht="12.8" hidden="false" customHeight="false" outlineLevel="0" collapsed="false">
      <c r="A1" s="64" t="s">
        <v>1</v>
      </c>
      <c r="B1" s="65" t="s">
        <v>472</v>
      </c>
      <c r="C1" s="65" t="s">
        <v>473</v>
      </c>
      <c r="D1" s="65" t="s">
        <v>474</v>
      </c>
      <c r="E1" s="65" t="s">
        <v>475</v>
      </c>
      <c r="F1" s="66" t="s">
        <v>60</v>
      </c>
      <c r="G1" s="66" t="s">
        <v>476</v>
      </c>
      <c r="H1" s="63" t="s">
        <v>477</v>
      </c>
      <c r="I1" s="63" t="s">
        <v>478</v>
      </c>
      <c r="J1" s="63" t="s">
        <v>479</v>
      </c>
      <c r="K1" s="63" t="s">
        <v>480</v>
      </c>
    </row>
    <row r="2" customFormat="false" ht="12.8" hidden="false" customHeight="false" outlineLevel="0" collapsed="false">
      <c r="A2" s="64" t="n">
        <v>43101</v>
      </c>
      <c r="B2" s="66" t="n">
        <v>52000</v>
      </c>
      <c r="C2" s="66" t="n">
        <v>20285.7142857143</v>
      </c>
      <c r="D2" s="66" t="n">
        <v>27428.5714285714</v>
      </c>
      <c r="E2" s="66" t="n">
        <f aca="false">G2-0.8*F2</f>
        <v>9823.57142857142</v>
      </c>
      <c r="F2" s="66" t="n">
        <f aca="false">SUM(B2:D2)</f>
        <v>99714.2857142857</v>
      </c>
      <c r="G2" s="66" t="n">
        <v>89595</v>
      </c>
      <c r="H2" s="63" t="n">
        <v>123343</v>
      </c>
      <c r="I2" s="66" t="n">
        <f aca="false">+H2-F2</f>
        <v>23628.7142857143</v>
      </c>
      <c r="J2" s="67" t="n">
        <v>109805</v>
      </c>
      <c r="K2" s="68" t="n">
        <f aca="false">+F2/H2</f>
        <v>0.808430844995547</v>
      </c>
    </row>
    <row r="3" customFormat="false" ht="12.8" hidden="false" customHeight="false" outlineLevel="0" collapsed="false">
      <c r="A3" s="64" t="n">
        <v>43132</v>
      </c>
      <c r="B3" s="66" t="n">
        <v>51714.2857142857</v>
      </c>
      <c r="C3" s="66" t="n">
        <v>18285.7142857143</v>
      </c>
      <c r="D3" s="66" t="n">
        <v>28857.1428571429</v>
      </c>
      <c r="E3" s="66" t="n">
        <f aca="false">G3-0.8*F3</f>
        <v>12959.2857142857</v>
      </c>
      <c r="F3" s="66" t="n">
        <f aca="false">SUM(B3:D3)</f>
        <v>98857.1428571429</v>
      </c>
      <c r="G3" s="66" t="n">
        <v>92045</v>
      </c>
      <c r="H3" s="63" t="n">
        <v>121401</v>
      </c>
      <c r="I3" s="66" t="n">
        <f aca="false">+H3-F3</f>
        <v>22543.8571428571</v>
      </c>
      <c r="J3" s="67" t="n">
        <v>112630</v>
      </c>
      <c r="K3" s="68" t="n">
        <f aca="false">+F3/H3</f>
        <v>0.814302541635925</v>
      </c>
    </row>
    <row r="4" customFormat="false" ht="12.8" hidden="false" customHeight="false" outlineLevel="0" collapsed="false">
      <c r="A4" s="64" t="n">
        <v>43160</v>
      </c>
      <c r="B4" s="66" t="n">
        <v>50857.1428571429</v>
      </c>
      <c r="C4" s="66" t="n">
        <v>19714.2857142857</v>
      </c>
      <c r="D4" s="66" t="n">
        <v>29142.8571428571</v>
      </c>
      <c r="E4" s="66" t="n">
        <f aca="false">G4-0.8*F4</f>
        <v>15078.5714285714</v>
      </c>
      <c r="F4" s="66" t="n">
        <f aca="false">SUM(B4:D4)</f>
        <v>99714.2857142857</v>
      </c>
      <c r="G4" s="66" t="n">
        <v>94850</v>
      </c>
      <c r="H4" s="63" t="n">
        <v>122647</v>
      </c>
      <c r="I4" s="66" t="n">
        <f aca="false">+H4-F4</f>
        <v>22932.7142857143</v>
      </c>
      <c r="J4" s="67" t="n">
        <v>116440</v>
      </c>
      <c r="K4" s="68" t="n">
        <f aca="false">+F4/H4</f>
        <v>0.813018546840002</v>
      </c>
    </row>
    <row r="5" customFormat="false" ht="12.8" hidden="false" customHeight="false" outlineLevel="0" collapsed="false">
      <c r="A5" s="64" t="n">
        <v>43191</v>
      </c>
      <c r="B5" s="66" t="n">
        <v>53142.8571428571</v>
      </c>
      <c r="C5" s="66" t="n">
        <v>20285.7142857143</v>
      </c>
      <c r="D5" s="66" t="n">
        <v>25714.2857142857</v>
      </c>
      <c r="E5" s="66" t="n">
        <f aca="false">G5-0.8*F5</f>
        <v>21495.7142857143</v>
      </c>
      <c r="F5" s="66" t="n">
        <f aca="false">SUM(B5:D5)</f>
        <v>99142.8571428571</v>
      </c>
      <c r="G5" s="66" t="n">
        <v>100810</v>
      </c>
      <c r="H5" s="63" t="n">
        <v>124176</v>
      </c>
      <c r="I5" s="66" t="n">
        <f aca="false">+H5-F5</f>
        <v>25033.1428571429</v>
      </c>
      <c r="J5" s="67" t="n">
        <v>122970</v>
      </c>
      <c r="K5" s="68" t="n">
        <f aca="false">+F5/H5</f>
        <v>0.798405949159718</v>
      </c>
    </row>
    <row r="6" customFormat="false" ht="12.8" hidden="false" customHeight="false" outlineLevel="0" collapsed="false">
      <c r="A6" s="64" t="n">
        <v>43221</v>
      </c>
      <c r="B6" s="66" t="n">
        <v>54000</v>
      </c>
      <c r="C6" s="66" t="n">
        <v>21428.5714285714</v>
      </c>
      <c r="D6" s="66" t="n">
        <v>27428.5714285714</v>
      </c>
      <c r="E6" s="66" t="n">
        <f aca="false">G6-0.8*F6</f>
        <v>22624.2857142858</v>
      </c>
      <c r="F6" s="66" t="n">
        <f aca="false">SUM(B6:D6)</f>
        <v>102857.142857143</v>
      </c>
      <c r="G6" s="66" t="n">
        <v>104910</v>
      </c>
      <c r="H6" s="63" t="n">
        <v>127593</v>
      </c>
      <c r="I6" s="66" t="n">
        <f aca="false">+H6-F6</f>
        <v>24735.8571428572</v>
      </c>
      <c r="J6" s="67" t="n">
        <v>127620</v>
      </c>
      <c r="K6" s="68" t="n">
        <f aca="false">+F6/H6</f>
        <v>0.806134684952488</v>
      </c>
    </row>
    <row r="7" customFormat="false" ht="12.8" hidden="false" customHeight="false" outlineLevel="0" collapsed="false">
      <c r="A7" s="64" t="n">
        <v>43252</v>
      </c>
      <c r="B7" s="66" t="n">
        <v>57142.8571428571</v>
      </c>
      <c r="C7" s="66" t="n">
        <v>20285.7142857143</v>
      </c>
      <c r="D7" s="66" t="n">
        <v>26000</v>
      </c>
      <c r="E7" s="66" t="n">
        <f aca="false">G7-0.8*F7</f>
        <v>24212.1428571429</v>
      </c>
      <c r="F7" s="66" t="n">
        <f aca="false">SUM(B7:D7)</f>
        <v>103428.571428571</v>
      </c>
      <c r="G7" s="66" t="n">
        <v>106955</v>
      </c>
      <c r="H7" s="63" t="n">
        <v>128440</v>
      </c>
      <c r="I7" s="66" t="n">
        <f aca="false">+H7-F7</f>
        <v>25011.4285714286</v>
      </c>
      <c r="J7" s="67" t="n">
        <v>129945</v>
      </c>
      <c r="K7" s="68" t="n">
        <f aca="false">+F7/H7</f>
        <v>0.80526760688704</v>
      </c>
    </row>
    <row r="8" customFormat="false" ht="12.8" hidden="false" customHeight="false" outlineLevel="0" collapsed="false">
      <c r="A8" s="64" t="n">
        <v>43282</v>
      </c>
      <c r="B8" s="66" t="n">
        <v>58285.7142857143</v>
      </c>
      <c r="C8" s="66" t="n">
        <v>20857.1428571429</v>
      </c>
      <c r="D8" s="66" t="n">
        <v>26000</v>
      </c>
      <c r="E8" s="66" t="n">
        <f aca="false">G8-0.8*F8</f>
        <v>23355.7142857142</v>
      </c>
      <c r="F8" s="66" t="n">
        <f aca="false">SUM(B8:D8)</f>
        <v>105142.857142857</v>
      </c>
      <c r="G8" s="66" t="n">
        <v>107470</v>
      </c>
      <c r="H8" s="63" t="n">
        <v>130518</v>
      </c>
      <c r="I8" s="66" t="n">
        <f aca="false">+H8-F8</f>
        <v>25375.1428571428</v>
      </c>
      <c r="J8" s="67" t="n">
        <v>130715</v>
      </c>
      <c r="K8" s="68" t="n">
        <f aca="false">+F8/H8</f>
        <v>0.805581277240359</v>
      </c>
    </row>
    <row r="9" customFormat="false" ht="12.8" hidden="false" customHeight="false" outlineLevel="0" collapsed="false">
      <c r="A9" s="64" t="n">
        <v>43313</v>
      </c>
      <c r="B9" s="66" t="n">
        <v>59714.2857142857</v>
      </c>
      <c r="C9" s="66" t="n">
        <v>20571.4285714286</v>
      </c>
      <c r="D9" s="66" t="n">
        <v>26571.4285714286</v>
      </c>
      <c r="E9" s="66" t="n">
        <f aca="false">G9-0.8*F9</f>
        <v>24889.2857142857</v>
      </c>
      <c r="F9" s="66" t="n">
        <f aca="false">SUM(B9:D9)</f>
        <v>106857.142857143</v>
      </c>
      <c r="G9" s="66" t="n">
        <v>110375</v>
      </c>
      <c r="H9" s="63" t="n">
        <v>131871</v>
      </c>
      <c r="I9" s="66" t="n">
        <f aca="false">+H9-F9</f>
        <v>25013.8571428571</v>
      </c>
      <c r="J9" s="67" t="n">
        <v>134390</v>
      </c>
      <c r="K9" s="68" t="n">
        <f aca="false">+F9/H9</f>
        <v>0.810315708966664</v>
      </c>
    </row>
    <row r="10" customFormat="false" ht="12.8" hidden="false" customHeight="false" outlineLevel="0" collapsed="false">
      <c r="A10" s="64" t="n">
        <v>43344</v>
      </c>
      <c r="B10" s="66" t="n">
        <v>60571.4285714286</v>
      </c>
      <c r="C10" s="66" t="n">
        <v>22857.1428571429</v>
      </c>
      <c r="D10" s="66" t="n">
        <v>26285.7142857143</v>
      </c>
      <c r="E10" s="66" t="n">
        <f aca="false">G10-0.8*F10</f>
        <v>25098.5714285713</v>
      </c>
      <c r="F10" s="66" t="n">
        <f aca="false">SUM(B10:D10)</f>
        <v>109714.285714286</v>
      </c>
      <c r="G10" s="66" t="n">
        <v>112870</v>
      </c>
      <c r="H10" s="63" t="n">
        <v>134988</v>
      </c>
      <c r="I10" s="66" t="n">
        <f aca="false">+H10-F10</f>
        <v>25273.7142857142</v>
      </c>
      <c r="J10" s="67" t="n">
        <v>137585</v>
      </c>
      <c r="K10" s="68" t="n">
        <f aca="false">+F10/H10</f>
        <v>0.812770658979212</v>
      </c>
    </row>
    <row r="11" customFormat="false" ht="12.8" hidden="false" customHeight="false" outlineLevel="0" collapsed="false">
      <c r="A11" s="64" t="n">
        <v>43374</v>
      </c>
      <c r="B11" s="66" t="n">
        <v>62571.4285714286</v>
      </c>
      <c r="C11" s="66" t="n">
        <v>22857.1428571429</v>
      </c>
      <c r="D11" s="66" t="n">
        <v>22857.1428571429</v>
      </c>
      <c r="E11" s="66" t="n">
        <f aca="false">G11-0.8*F11</f>
        <v>28526.4285714285</v>
      </c>
      <c r="F11" s="66" t="n">
        <f aca="false">SUM(B11:D11)</f>
        <v>108285.714285714</v>
      </c>
      <c r="G11" s="66" t="n">
        <v>115155</v>
      </c>
      <c r="H11" s="63" t="n">
        <v>134661</v>
      </c>
      <c r="I11" s="66" t="n">
        <f aca="false">+H11-F11</f>
        <v>26375.2857142856</v>
      </c>
      <c r="J11" s="67" t="n">
        <v>140550</v>
      </c>
      <c r="K11" s="68" t="n">
        <f aca="false">+F11/H11</f>
        <v>0.804135676147618</v>
      </c>
    </row>
    <row r="12" customFormat="false" ht="12.8" hidden="false" customHeight="false" outlineLevel="0" collapsed="false">
      <c r="A12" s="64" t="n">
        <v>43405</v>
      </c>
      <c r="B12" s="66" t="n">
        <v>64000</v>
      </c>
      <c r="C12" s="66" t="n">
        <v>24285.7142857143</v>
      </c>
      <c r="D12" s="66" t="n">
        <v>24571.4285714286</v>
      </c>
      <c r="E12" s="66" t="n">
        <f aca="false">G12-0.8*F12</f>
        <v>27224.2857142857</v>
      </c>
      <c r="F12" s="66" t="n">
        <f aca="false">SUM(B12:D12)</f>
        <v>112857.142857143</v>
      </c>
      <c r="G12" s="66" t="n">
        <v>117510</v>
      </c>
      <c r="H12" s="63" t="n">
        <v>139919</v>
      </c>
      <c r="I12" s="66" t="n">
        <f aca="false">+H12-F12</f>
        <v>27061.8571428571</v>
      </c>
      <c r="J12" s="67" t="n">
        <v>143495</v>
      </c>
      <c r="K12" s="68" t="n">
        <f aca="false">+F12/H12</f>
        <v>0.806589118398094</v>
      </c>
    </row>
    <row r="13" customFormat="false" ht="12.8" hidden="false" customHeight="false" outlineLevel="0" collapsed="false">
      <c r="A13" s="64" t="n">
        <v>43435</v>
      </c>
      <c r="B13" s="66" t="n">
        <v>65142.8571428571</v>
      </c>
      <c r="C13" s="66" t="n">
        <v>23428.5714285714</v>
      </c>
      <c r="D13" s="66" t="n">
        <v>25714.2857142857</v>
      </c>
      <c r="E13" s="66" t="n">
        <f aca="false">G13-0.8*F13</f>
        <v>25606.4285714286</v>
      </c>
      <c r="F13" s="66" t="n">
        <f aca="false">SUM(B13:D13)</f>
        <v>114285.714285714</v>
      </c>
      <c r="G13" s="66" t="n">
        <v>117035</v>
      </c>
      <c r="H13" s="63" t="n">
        <v>141968</v>
      </c>
      <c r="I13" s="66" t="n">
        <f aca="false">+H13-F13</f>
        <v>27682.2857142858</v>
      </c>
      <c r="J13" s="67" t="n">
        <v>142970</v>
      </c>
      <c r="K13" s="68" t="n">
        <f aca="false">+F13/H13</f>
        <v>0.805010384633961</v>
      </c>
    </row>
    <row r="14" customFormat="false" ht="12.8" hidden="false" customHeight="false" outlineLevel="0" collapsed="false">
      <c r="A14" s="64" t="n">
        <v>43466</v>
      </c>
      <c r="B14" s="65" t="n">
        <v>60465.1162790698</v>
      </c>
      <c r="C14" s="65" t="n">
        <v>21860.4651162791</v>
      </c>
      <c r="D14" s="65" t="n">
        <v>26511.6279069767</v>
      </c>
      <c r="E14" s="66" t="n">
        <f aca="false">G14-0.8*F14</f>
        <v>33585.2325581395</v>
      </c>
      <c r="F14" s="66" t="n">
        <f aca="false">SUM(B14:D14)</f>
        <v>108837.209302326</v>
      </c>
      <c r="G14" s="66" t="n">
        <v>120655</v>
      </c>
      <c r="H14" s="69" t="n">
        <v>141449</v>
      </c>
      <c r="I14" s="66" t="n">
        <f aca="false">+H14-F14</f>
        <v>32611.7906976744</v>
      </c>
      <c r="J14" s="67" t="n">
        <v>147265</v>
      </c>
      <c r="K14" s="68" t="n">
        <f aca="false">+F14/H14</f>
        <v>0.769444883331276</v>
      </c>
    </row>
    <row r="15" customFormat="false" ht="12.8" hidden="false" customHeight="false" outlineLevel="0" collapsed="false">
      <c r="A15" s="64" t="n">
        <v>43497</v>
      </c>
      <c r="B15" s="65" t="n">
        <v>63255.8139534884</v>
      </c>
      <c r="C15" s="65" t="n">
        <v>22325.5813953488</v>
      </c>
      <c r="D15" s="65" t="n">
        <v>25116.2790697674</v>
      </c>
      <c r="E15" s="66" t="n">
        <f aca="false">G15-0.8*F15</f>
        <v>33816.8604651163</v>
      </c>
      <c r="F15" s="66" t="n">
        <f aca="false">SUM(B15:D15)</f>
        <v>110697.674418605</v>
      </c>
      <c r="G15" s="66" t="n">
        <v>122375</v>
      </c>
      <c r="H15" s="69" t="n">
        <v>144370</v>
      </c>
      <c r="I15" s="66" t="n">
        <f aca="false">+H15-F15</f>
        <v>33672.3255813954</v>
      </c>
      <c r="J15" s="67" t="n">
        <v>148160</v>
      </c>
      <c r="K15" s="68" t="n">
        <f aca="false">+F15/H15</f>
        <v>0.766763693416947</v>
      </c>
    </row>
    <row r="16" customFormat="false" ht="12.8" hidden="false" customHeight="false" outlineLevel="0" collapsed="false">
      <c r="A16" s="64" t="n">
        <v>43525</v>
      </c>
      <c r="B16" s="65" t="n">
        <v>63720.9302325581</v>
      </c>
      <c r="C16" s="65" t="n">
        <v>23255.8139534884</v>
      </c>
      <c r="D16" s="65" t="n">
        <v>26046.511627907</v>
      </c>
      <c r="E16" s="66" t="n">
        <f aca="false">G16-0.8*F16</f>
        <v>35181.3953488372</v>
      </c>
      <c r="F16" s="66" t="n">
        <f aca="false">SUM(B16:D16)</f>
        <v>113023.255813954</v>
      </c>
      <c r="G16" s="66" t="n">
        <v>125600</v>
      </c>
      <c r="H16" s="69" t="n">
        <v>148635</v>
      </c>
      <c r="I16" s="66" t="n">
        <f aca="false">+H16-F16</f>
        <v>35611.7441860465</v>
      </c>
      <c r="J16" s="67" t="n">
        <v>151850</v>
      </c>
      <c r="K16" s="68" t="n">
        <f aca="false">+F16/H16</f>
        <v>0.760408085672644</v>
      </c>
    </row>
    <row r="17" customFormat="false" ht="12.8" hidden="false" customHeight="false" outlineLevel="0" collapsed="false">
      <c r="A17" s="64" t="n">
        <v>43556</v>
      </c>
      <c r="B17" s="65" t="n">
        <v>64651.1627906977</v>
      </c>
      <c r="C17" s="65" t="n">
        <v>23255.8139534884</v>
      </c>
      <c r="D17" s="65" t="n">
        <v>26511.6279069767</v>
      </c>
      <c r="E17" s="66" t="n">
        <f aca="false">G17-0.8*F17</f>
        <v>34810.1162790697</v>
      </c>
      <c r="F17" s="66" t="n">
        <f aca="false">SUM(B17:D17)</f>
        <v>114418.604651163</v>
      </c>
      <c r="G17" s="66" t="n">
        <v>126345</v>
      </c>
      <c r="H17" s="69" t="n">
        <v>150322</v>
      </c>
      <c r="I17" s="66" t="n">
        <f aca="false">+H17-F17</f>
        <v>35903.3953488372</v>
      </c>
      <c r="J17" s="67" t="n">
        <v>152015</v>
      </c>
      <c r="K17" s="68" t="n">
        <f aca="false">+F17/H17</f>
        <v>0.761156747855689</v>
      </c>
    </row>
    <row r="18" customFormat="false" ht="12.8" hidden="false" customHeight="false" outlineLevel="0" collapsed="false">
      <c r="A18" s="64" t="n">
        <v>43586</v>
      </c>
      <c r="B18" s="65" t="n">
        <v>63255.8139534884</v>
      </c>
      <c r="C18" s="65" t="n">
        <v>23255.8139534884</v>
      </c>
      <c r="D18" s="65" t="n">
        <v>26511.6279069767</v>
      </c>
      <c r="E18" s="66" t="n">
        <f aca="false">G18-0.8*F18</f>
        <v>38756.3953488372</v>
      </c>
      <c r="F18" s="66" t="n">
        <f aca="false">SUM(B18:D18)</f>
        <v>113023.255813954</v>
      </c>
      <c r="G18" s="66" t="n">
        <v>129175</v>
      </c>
      <c r="H18" s="69" t="n">
        <v>150359</v>
      </c>
      <c r="I18" s="66" t="n">
        <f aca="false">+H18-F18</f>
        <v>37335.7441860465</v>
      </c>
      <c r="J18" s="67" t="n">
        <v>154075</v>
      </c>
      <c r="K18" s="68" t="n">
        <f aca="false">+F18/H18</f>
        <v>0.751689328965699</v>
      </c>
    </row>
    <row r="19" customFormat="false" ht="12.8" hidden="false" customHeight="false" outlineLevel="0" collapsed="false">
      <c r="A19" s="64" t="n">
        <v>43617</v>
      </c>
      <c r="B19" s="65" t="n">
        <v>64651.1627906977</v>
      </c>
      <c r="C19" s="65" t="n">
        <v>22790.6976744186</v>
      </c>
      <c r="D19" s="65" t="n">
        <v>26976.7441860465</v>
      </c>
      <c r="E19" s="66" t="n">
        <f aca="false">G19-0.8*F19</f>
        <v>39955.1162790697</v>
      </c>
      <c r="F19" s="66" t="n">
        <f aca="false">SUM(B19:D19)</f>
        <v>114418.604651163</v>
      </c>
      <c r="G19" s="66" t="n">
        <v>131490</v>
      </c>
      <c r="H19" s="69" t="n">
        <v>149773</v>
      </c>
      <c r="I19" s="66" t="n">
        <f aca="false">+H19-F19</f>
        <v>35354.3953488372</v>
      </c>
      <c r="J19" s="67" t="n">
        <v>155995</v>
      </c>
      <c r="K19" s="68" t="n">
        <f aca="false">+F19/H19</f>
        <v>0.76394680383756</v>
      </c>
    </row>
    <row r="20" customFormat="false" ht="12.8" hidden="false" customHeight="false" outlineLevel="0" collapsed="false">
      <c r="A20" s="64" t="n">
        <v>43647</v>
      </c>
      <c r="B20" s="65" t="n">
        <v>65116.2790697674</v>
      </c>
      <c r="C20" s="65" t="n">
        <v>23255.8139534884</v>
      </c>
      <c r="D20" s="65" t="n">
        <v>28837.2093023256</v>
      </c>
      <c r="E20" s="66" t="n">
        <f aca="false">G20-0.8*F20</f>
        <v>38777.5581395349</v>
      </c>
      <c r="F20" s="66" t="n">
        <f aca="false">SUM(B20:D20)</f>
        <v>117209.302325581</v>
      </c>
      <c r="G20" s="66" t="n">
        <v>132545</v>
      </c>
      <c r="H20" s="69" t="n">
        <v>151886</v>
      </c>
      <c r="I20" s="66" t="n">
        <f aca="false">+H20-F20</f>
        <v>34676.6976744186</v>
      </c>
      <c r="J20" s="67" t="n">
        <v>156715</v>
      </c>
      <c r="K20" s="68" t="n">
        <f aca="false">+F20/H20</f>
        <v>0.771692600539756</v>
      </c>
    </row>
    <row r="21" customFormat="false" ht="12.8" hidden="false" customHeight="false" outlineLevel="0" collapsed="false">
      <c r="A21" s="64" t="n">
        <v>43678</v>
      </c>
      <c r="B21" s="65" t="n">
        <v>63720.9302325581</v>
      </c>
      <c r="C21" s="65" t="n">
        <v>21860.4651162791</v>
      </c>
      <c r="D21" s="65" t="n">
        <v>28837.2093023256</v>
      </c>
      <c r="E21" s="66" t="n">
        <f aca="false">G21-0.8*F21</f>
        <v>42205.1162790697</v>
      </c>
      <c r="F21" s="66" t="n">
        <f aca="false">SUM(B21:D21)</f>
        <v>114418.604651163</v>
      </c>
      <c r="G21" s="66" t="n">
        <v>133740</v>
      </c>
      <c r="H21" s="69" t="n">
        <v>151016</v>
      </c>
      <c r="I21" s="66" t="n">
        <f aca="false">+H21-F21</f>
        <v>36597.3953488372</v>
      </c>
      <c r="J21" s="67" t="n">
        <v>157845</v>
      </c>
      <c r="K21" s="68" t="n">
        <f aca="false">+F21/H21</f>
        <v>0.75765882192061</v>
      </c>
    </row>
    <row r="22" customFormat="false" ht="12.8" hidden="false" customHeight="false" outlineLevel="0" collapsed="false">
      <c r="A22" s="64" t="n">
        <v>43709</v>
      </c>
      <c r="B22" s="65" t="n">
        <v>66976.7441860465</v>
      </c>
      <c r="C22" s="65" t="n">
        <v>21395.3488372093</v>
      </c>
      <c r="D22" s="65" t="n">
        <v>27441.8604651163</v>
      </c>
      <c r="E22" s="66" t="n">
        <f aca="false">G22-0.8*F22</f>
        <v>41478.8372093023</v>
      </c>
      <c r="F22" s="66" t="n">
        <f aca="false">SUM(B22:D22)</f>
        <v>115813.953488372</v>
      </c>
      <c r="G22" s="66" t="n">
        <v>134130</v>
      </c>
      <c r="H22" s="69" t="n">
        <v>150799</v>
      </c>
      <c r="I22" s="66" t="n">
        <f aca="false">+H22-F22</f>
        <v>34985.0465116279</v>
      </c>
      <c r="J22" s="67" t="n">
        <v>157785</v>
      </c>
      <c r="K22" s="68" t="n">
        <f aca="false">+F22/H22</f>
        <v>0.768002131899894</v>
      </c>
    </row>
    <row r="23" customFormat="false" ht="12.8" hidden="false" customHeight="false" outlineLevel="0" collapsed="false">
      <c r="A23" s="64" t="n">
        <v>43739</v>
      </c>
      <c r="B23" s="65" t="n">
        <v>66046.511627907</v>
      </c>
      <c r="C23" s="65" t="n">
        <v>20465.1162790698</v>
      </c>
      <c r="D23" s="65" t="n">
        <v>29767.4418604651</v>
      </c>
      <c r="E23" s="66" t="n">
        <f aca="false">G23-0.8*F23</f>
        <v>42561.7441860465</v>
      </c>
      <c r="F23" s="66" t="n">
        <f aca="false">SUM(B23:D23)</f>
        <v>116279.069767442</v>
      </c>
      <c r="G23" s="66" t="n">
        <v>135585</v>
      </c>
      <c r="H23" s="69" t="n">
        <v>152923</v>
      </c>
      <c r="I23" s="66" t="n">
        <f aca="false">+H23-F23</f>
        <v>36643.9302325581</v>
      </c>
      <c r="J23" s="67" t="n">
        <v>158930</v>
      </c>
      <c r="K23" s="68" t="n">
        <f aca="false">+F23/H23</f>
        <v>0.760376593236086</v>
      </c>
    </row>
    <row r="24" customFormat="false" ht="12.8" hidden="false" customHeight="false" outlineLevel="0" collapsed="false">
      <c r="A24" s="64" t="n">
        <v>43770</v>
      </c>
      <c r="B24" s="65" t="n">
        <v>65581.3953488372</v>
      </c>
      <c r="C24" s="65" t="n">
        <v>19534.8837209302</v>
      </c>
      <c r="D24" s="65" t="n">
        <v>28372.0930232558</v>
      </c>
      <c r="E24" s="66" t="n">
        <f aca="false">G24-0.8*F24</f>
        <v>45919.3023255814</v>
      </c>
      <c r="F24" s="66" t="n">
        <f aca="false">SUM(B24:D24)</f>
        <v>113488.372093023</v>
      </c>
      <c r="G24" s="66" t="n">
        <v>136710</v>
      </c>
      <c r="H24" s="69" t="n">
        <v>152326</v>
      </c>
      <c r="I24" s="66" t="n">
        <f aca="false">+H24-F24</f>
        <v>38837.6279069768</v>
      </c>
      <c r="J24" s="67" t="n">
        <v>159915</v>
      </c>
      <c r="K24" s="68" t="n">
        <f aca="false">+F24/H24</f>
        <v>0.745036120511424</v>
      </c>
    </row>
    <row r="25" customFormat="false" ht="12.8" hidden="false" customHeight="false" outlineLevel="0" collapsed="false">
      <c r="A25" s="64" t="n">
        <v>43800</v>
      </c>
      <c r="B25" s="65" t="n">
        <v>67441.8604651163</v>
      </c>
      <c r="C25" s="65" t="n">
        <v>19534.8837209302</v>
      </c>
      <c r="D25" s="65" t="n">
        <v>28372.0930232558</v>
      </c>
      <c r="E25" s="66" t="n">
        <f aca="false">G25-0.8*F25</f>
        <v>45495.9302325582</v>
      </c>
      <c r="F25" s="66" t="n">
        <f aca="false">SUM(B25:D25)</f>
        <v>115348.837209302</v>
      </c>
      <c r="G25" s="66" t="n">
        <v>137775</v>
      </c>
      <c r="H25" s="69" t="n">
        <v>151386</v>
      </c>
      <c r="I25" s="66" t="n">
        <f aca="false">+H25-F25</f>
        <v>36037.1627906977</v>
      </c>
      <c r="J25" s="67" t="n">
        <v>160785</v>
      </c>
      <c r="K25" s="68" t="n">
        <f aca="false">+F25/H25</f>
        <v>0.761951813307058</v>
      </c>
    </row>
    <row r="26" customFormat="false" ht="12.8" hidden="false" customHeight="false" outlineLevel="0" collapsed="false">
      <c r="A26" s="2" t="n">
        <f aca="false">EDATE(A25,1)</f>
        <v>43831</v>
      </c>
      <c r="B26" s="70" t="n">
        <v>68000</v>
      </c>
      <c r="C26" s="70" t="n">
        <v>20266.6666666667</v>
      </c>
      <c r="D26" s="70" t="n">
        <v>24533.3333333333</v>
      </c>
      <c r="E26" s="66" t="n">
        <f aca="false">G26-0.8*F26</f>
        <v>36375</v>
      </c>
      <c r="F26" s="66" t="n">
        <f aca="false">SUM(B26:D26)</f>
        <v>112800</v>
      </c>
      <c r="G26" s="66" t="n">
        <v>126615</v>
      </c>
      <c r="H26" s="69" t="n">
        <v>151628</v>
      </c>
      <c r="I26" s="66" t="n">
        <f aca="false">+H26-F26</f>
        <v>38828</v>
      </c>
      <c r="J26" s="67" t="n">
        <v>160750</v>
      </c>
      <c r="K26" s="68" t="n">
        <f aca="false">+F26/H26</f>
        <v>0.743925923971826</v>
      </c>
    </row>
    <row r="27" customFormat="false" ht="12.8" hidden="false" customHeight="false" outlineLevel="0" collapsed="false">
      <c r="A27" s="2" t="n">
        <f aca="false">EDATE(A26,1)</f>
        <v>43862</v>
      </c>
      <c r="B27" s="70" t="n">
        <v>68000</v>
      </c>
      <c r="C27" s="70" t="n">
        <v>22133.3333333333</v>
      </c>
      <c r="D27" s="70" t="n">
        <v>23733.3333333333</v>
      </c>
      <c r="E27" s="66" t="n">
        <f aca="false">G27-0.8*F27</f>
        <v>49216.6666666667</v>
      </c>
      <c r="F27" s="66" t="n">
        <f aca="false">SUM(B27:D27)</f>
        <v>113866.666666667</v>
      </c>
      <c r="G27" s="66" t="n">
        <v>140310</v>
      </c>
      <c r="H27" s="69" t="n">
        <v>152203</v>
      </c>
      <c r="I27" s="66" t="n">
        <f aca="false">+H27-F27</f>
        <v>38336.3333333334</v>
      </c>
      <c r="J27" s="67" t="n">
        <v>163685</v>
      </c>
      <c r="K27" s="68" t="n">
        <f aca="false">+F27/H27</f>
        <v>0.748123668171236</v>
      </c>
    </row>
    <row r="28" customFormat="false" ht="12.8" hidden="false" customHeight="false" outlineLevel="0" collapsed="false">
      <c r="A28" s="2" t="n">
        <f aca="false">EDATE(A27,1)</f>
        <v>43891</v>
      </c>
      <c r="B28" s="70" t="n">
        <v>68000</v>
      </c>
      <c r="C28" s="70" t="n">
        <v>18133.3333333333</v>
      </c>
      <c r="D28" s="70" t="n">
        <v>24800</v>
      </c>
      <c r="E28" s="66" t="n">
        <f aca="false">G28-0.8*F28</f>
        <v>51743.3333333334</v>
      </c>
      <c r="F28" s="66" t="n">
        <f aca="false">SUM(B28:D28)</f>
        <v>110933.333333333</v>
      </c>
      <c r="G28" s="66" t="n">
        <v>140490</v>
      </c>
      <c r="H28" s="69" t="n">
        <v>149903</v>
      </c>
      <c r="I28" s="66" t="n">
        <f aca="false">+H28-F28</f>
        <v>38969.6666666667</v>
      </c>
      <c r="J28" s="67" t="n">
        <v>163550</v>
      </c>
      <c r="K28" s="68" t="n">
        <f aca="false">+F28/H28</f>
        <v>0.740034110947301</v>
      </c>
    </row>
    <row r="29" customFormat="false" ht="12.8" hidden="false" customHeight="false" outlineLevel="0" collapsed="false">
      <c r="A29" s="2" t="n">
        <f aca="false">EDATE(A28,1)</f>
        <v>43922</v>
      </c>
      <c r="B29" s="70" t="n">
        <v>68000</v>
      </c>
      <c r="C29" s="70" t="n">
        <v>17333.3333333333</v>
      </c>
      <c r="D29" s="70" t="n">
        <v>24800</v>
      </c>
      <c r="E29" s="66" t="n">
        <f aca="false">G29-0.8*F29</f>
        <v>52568.3333333334</v>
      </c>
      <c r="F29" s="66" t="n">
        <f aca="false">SUM(B29:D29)</f>
        <v>110133.333333333</v>
      </c>
      <c r="G29" s="66" t="n">
        <v>140675</v>
      </c>
      <c r="H29" s="69" t="n">
        <v>147078</v>
      </c>
      <c r="I29" s="66" t="n">
        <f aca="false">+H29-F29</f>
        <v>36944.6666666667</v>
      </c>
      <c r="J29" s="67" t="n">
        <v>163385</v>
      </c>
      <c r="K29" s="68" t="n">
        <f aca="false">+F29/H29</f>
        <v>0.748809021970202</v>
      </c>
    </row>
    <row r="30" customFormat="false" ht="12.8" hidden="false" customHeight="false" outlineLevel="0" collapsed="false">
      <c r="A30" s="2" t="n">
        <f aca="false">EDATE(A29,1)</f>
        <v>43952</v>
      </c>
      <c r="B30" s="70" t="n">
        <v>73866.6666666667</v>
      </c>
      <c r="C30" s="70" t="n">
        <v>17333.3333333333</v>
      </c>
      <c r="D30" s="70" t="n">
        <v>21866.6666666667</v>
      </c>
      <c r="E30" s="66" t="n">
        <f aca="false">G30-0.8*F30</f>
        <v>51921.6666666666</v>
      </c>
      <c r="F30" s="66" t="n">
        <f aca="false">SUM(B30:D30)</f>
        <v>113066.666666667</v>
      </c>
      <c r="G30" s="66" t="n">
        <v>142375</v>
      </c>
      <c r="H30" s="69" t="n">
        <v>152642</v>
      </c>
      <c r="I30" s="66" t="n">
        <f aca="false">+H30-F30</f>
        <v>39575.3333333333</v>
      </c>
      <c r="J30" s="67" t="n">
        <v>165650</v>
      </c>
      <c r="K30" s="68" t="n">
        <f aca="false">+F30/H30</f>
        <v>0.740731035145417</v>
      </c>
    </row>
    <row r="31" customFormat="false" ht="12.8" hidden="false" customHeight="false" outlineLevel="0" collapsed="false">
      <c r="A31" s="2" t="n">
        <f aca="false">EDATE(A30,1)</f>
        <v>43983</v>
      </c>
      <c r="B31" s="70" t="n">
        <v>70933.3333333333</v>
      </c>
      <c r="C31" s="70" t="n">
        <v>21866.6666666667</v>
      </c>
      <c r="D31" s="70" t="n">
        <v>17333.3333333333</v>
      </c>
      <c r="E31" s="66" t="n">
        <f aca="false">G31-0.8*F31</f>
        <v>50173.3333333334</v>
      </c>
      <c r="F31" s="66" t="n">
        <f aca="false">SUM(B31:D31)</f>
        <v>110133.333333333</v>
      </c>
      <c r="G31" s="66" t="n">
        <v>138280</v>
      </c>
      <c r="H31" s="69" t="n">
        <v>150536</v>
      </c>
      <c r="I31" s="66" t="n">
        <f aca="false">+H31-F31</f>
        <v>40402.6666666667</v>
      </c>
      <c r="J31" s="67" t="n">
        <v>161805</v>
      </c>
      <c r="K31" s="68" t="n">
        <f aca="false">+F31/H31</f>
        <v>0.731607943171954</v>
      </c>
    </row>
    <row r="32" customFormat="false" ht="12.8" hidden="false" customHeight="false" outlineLevel="0" collapsed="false">
      <c r="A32" s="2" t="n">
        <f aca="false">EDATE(A31,1)</f>
        <v>44013</v>
      </c>
      <c r="B32" s="70" t="n">
        <v>73333.3333333333</v>
      </c>
      <c r="C32" s="70" t="n">
        <v>20533.3333333333</v>
      </c>
      <c r="D32" s="70" t="n">
        <v>17866.6666666667</v>
      </c>
      <c r="E32" s="66" t="n">
        <f aca="false">G32-0.8*F32</f>
        <v>47963.3333333334</v>
      </c>
      <c r="F32" s="66" t="n">
        <f aca="false">SUM(B32:D32)</f>
        <v>111733.333333333</v>
      </c>
      <c r="G32" s="66" t="n">
        <v>137350</v>
      </c>
      <c r="H32" s="69" t="n">
        <v>149889</v>
      </c>
      <c r="I32" s="66" t="n">
        <f aca="false">+H32-F32</f>
        <v>38155.6666666667</v>
      </c>
      <c r="J32" s="67" t="n">
        <v>161085</v>
      </c>
      <c r="K32" s="68" t="n">
        <f aca="false">+F32/H32</f>
        <v>0.745440514869892</v>
      </c>
    </row>
    <row r="33" customFormat="false" ht="12.8" hidden="false" customHeight="false" outlineLevel="0" collapsed="false">
      <c r="A33" s="2" t="n">
        <f aca="false">EDATE(A32,1)</f>
        <v>44044</v>
      </c>
      <c r="B33" s="70" t="n">
        <v>72800</v>
      </c>
      <c r="C33" s="70" t="n">
        <v>17066.6666666667</v>
      </c>
      <c r="D33" s="70" t="n">
        <v>13066.6666666667</v>
      </c>
      <c r="E33" s="66" t="n">
        <f aca="false">G33-0.8*F33</f>
        <v>52638.3333333333</v>
      </c>
      <c r="F33" s="66" t="n">
        <f aca="false">SUM(B33:D33)</f>
        <v>102933.333333333</v>
      </c>
      <c r="G33" s="66" t="n">
        <v>134985</v>
      </c>
      <c r="H33" s="69" t="n">
        <v>141331</v>
      </c>
      <c r="I33" s="66" t="n">
        <f aca="false">+H33-F33</f>
        <v>38397.6666666666</v>
      </c>
      <c r="J33" s="67" t="n">
        <v>158435</v>
      </c>
      <c r="K33" s="68" t="n">
        <f aca="false">+F33/H33</f>
        <v>0.728313910842868</v>
      </c>
    </row>
    <row r="34" customFormat="false" ht="12.8" hidden="false" customHeight="false" outlineLevel="0" collapsed="false">
      <c r="A34" s="2" t="n">
        <f aca="false">EDATE(A33,1)</f>
        <v>44075</v>
      </c>
      <c r="B34" s="70" t="n">
        <v>72800</v>
      </c>
      <c r="C34" s="70" t="n">
        <v>18133.3333333333</v>
      </c>
      <c r="D34" s="70" t="n">
        <v>15466.6666666667</v>
      </c>
      <c r="E34" s="66" t="n">
        <f aca="false">G34-0.8*F34</f>
        <v>46260</v>
      </c>
      <c r="F34" s="66" t="n">
        <f aca="false">SUM(B34:D34)</f>
        <v>106400</v>
      </c>
      <c r="G34" s="66" t="n">
        <v>131380</v>
      </c>
      <c r="H34" s="69" t="n">
        <v>145466</v>
      </c>
      <c r="I34" s="66" t="n">
        <f aca="false">+H34-F34</f>
        <v>39066</v>
      </c>
      <c r="J34" s="67" t="n">
        <v>154325</v>
      </c>
      <c r="K34" s="68" t="n">
        <f aca="false">+F34/H34</f>
        <v>0.731442398911086</v>
      </c>
    </row>
    <row r="35" customFormat="false" ht="12.8" hidden="false" customHeight="false" outlineLevel="0" collapsed="false">
      <c r="A35" s="2" t="n">
        <f aca="false">EDATE(A34,1)</f>
        <v>44105</v>
      </c>
      <c r="B35" s="70" t="n">
        <v>74666.6666666667</v>
      </c>
      <c r="C35" s="70" t="n">
        <v>19733.3333333333</v>
      </c>
      <c r="D35" s="70" t="n">
        <v>15466.6666666667</v>
      </c>
      <c r="E35" s="66" t="n">
        <f aca="false">G35-0.8*F35</f>
        <v>43621.6666666666</v>
      </c>
      <c r="F35" s="66" t="n">
        <f aca="false">SUM(B35:D35)</f>
        <v>109866.666666667</v>
      </c>
      <c r="G35" s="66" t="n">
        <v>131515</v>
      </c>
      <c r="H35" s="69" t="n">
        <v>147417</v>
      </c>
      <c r="I35" s="66" t="n">
        <f aca="false">+H35-F35</f>
        <v>37550.3333333333</v>
      </c>
      <c r="J35" s="67" t="n">
        <v>154275</v>
      </c>
      <c r="K35" s="68" t="n">
        <f aca="false">+F35/H35</f>
        <v>0.745278133910381</v>
      </c>
    </row>
    <row r="36" customFormat="false" ht="12.8" hidden="false" customHeight="false" outlineLevel="0" collapsed="false">
      <c r="A36" s="2" t="n">
        <f aca="false">EDATE(A35,1)</f>
        <v>44136</v>
      </c>
      <c r="B36" s="70" t="n">
        <v>78400</v>
      </c>
      <c r="C36" s="70" t="n">
        <v>18133.3333333333</v>
      </c>
      <c r="D36" s="70" t="n">
        <v>12533.3333333333</v>
      </c>
      <c r="E36" s="66" t="n">
        <f aca="false">G36-0.8*F36</f>
        <v>41696.6666666667</v>
      </c>
      <c r="F36" s="66" t="n">
        <f aca="false">SUM(B36:D36)</f>
        <v>109066.666666667</v>
      </c>
      <c r="G36" s="66" t="n">
        <v>128950</v>
      </c>
      <c r="H36" s="69" t="n">
        <v>147399</v>
      </c>
      <c r="I36" s="66" t="n">
        <f aca="false">+H36-F36</f>
        <v>38332.3333333334</v>
      </c>
      <c r="J36" s="67" t="n">
        <v>151450</v>
      </c>
      <c r="K36" s="68" t="n">
        <f aca="false">+F36/H36</f>
        <v>0.739941700192448</v>
      </c>
    </row>
    <row r="37" customFormat="false" ht="12.8" hidden="false" customHeight="false" outlineLevel="0" collapsed="false">
      <c r="A37" s="2" t="n">
        <f aca="false">EDATE(A36,1)</f>
        <v>44166</v>
      </c>
      <c r="B37" s="70" t="n">
        <v>78400</v>
      </c>
      <c r="C37" s="70" t="n">
        <v>17866.6666666667</v>
      </c>
      <c r="D37" s="70" t="n">
        <v>11200</v>
      </c>
      <c r="E37" s="66" t="n">
        <f aca="false">G37-0.8*F37</f>
        <v>42601.6666666666</v>
      </c>
      <c r="F37" s="66" t="n">
        <f aca="false">SUM(B37:D37)</f>
        <v>107466.666666667</v>
      </c>
      <c r="G37" s="66" t="n">
        <v>128575</v>
      </c>
      <c r="H37" s="69" t="n">
        <v>145253</v>
      </c>
      <c r="I37" s="66" t="n">
        <f aca="false">+H37-F37</f>
        <v>37786.3333333333</v>
      </c>
      <c r="J37" s="67" t="n">
        <v>151200</v>
      </c>
      <c r="K37" s="68" t="n">
        <f aca="false">+F37/H37</f>
        <v>0.739858499767073</v>
      </c>
    </row>
    <row r="38" customFormat="false" ht="12.8" hidden="false" customHeight="false" outlineLevel="0" collapsed="false">
      <c r="A38" s="2" t="n">
        <f aca="false">EDATE(A37,1)</f>
        <v>44197</v>
      </c>
      <c r="B38" s="71" t="n">
        <v>78500</v>
      </c>
      <c r="C38" s="71" t="n">
        <v>20000</v>
      </c>
      <c r="D38" s="71" t="n">
        <v>13750</v>
      </c>
      <c r="E38" s="66" t="n">
        <f aca="false">G38-0.8*F38</f>
        <v>37115</v>
      </c>
      <c r="F38" s="66" t="n">
        <f aca="false">SUM(B38:D38)</f>
        <v>112250</v>
      </c>
      <c r="G38" s="66" t="n">
        <v>126915</v>
      </c>
      <c r="H38" s="69" t="n">
        <v>142067</v>
      </c>
      <c r="I38" s="66" t="n">
        <f aca="false">+H38-F38</f>
        <v>29817</v>
      </c>
      <c r="J38" s="67" t="n">
        <v>148855</v>
      </c>
      <c r="K38" s="68" t="n">
        <f aca="false">+F38/H38</f>
        <v>0.790120154574954</v>
      </c>
    </row>
    <row r="39" customFormat="false" ht="12.8" hidden="false" customHeight="false" outlineLevel="0" collapsed="false">
      <c r="A39" s="2" t="n">
        <f aca="false">EDATE(A38,1)</f>
        <v>44228</v>
      </c>
      <c r="B39" s="71" t="n">
        <v>76500</v>
      </c>
      <c r="C39" s="71" t="n">
        <v>21500</v>
      </c>
      <c r="D39" s="71" t="n">
        <v>13500</v>
      </c>
      <c r="E39" s="66" t="n">
        <f aca="false">G39-0.8*F39</f>
        <v>36815</v>
      </c>
      <c r="F39" s="66" t="n">
        <f aca="false">SUM(B39:D39)</f>
        <v>111500</v>
      </c>
      <c r="G39" s="66" t="n">
        <v>126015</v>
      </c>
      <c r="H39" s="69" t="n">
        <v>138325</v>
      </c>
      <c r="I39" s="66" t="n">
        <f aca="false">+H39-F39</f>
        <v>26825</v>
      </c>
      <c r="J39" s="67" t="n">
        <v>147715</v>
      </c>
      <c r="K39" s="68" t="n">
        <f aca="false">+F39/H39</f>
        <v>0.806072654979216</v>
      </c>
    </row>
    <row r="40" customFormat="false" ht="12.8" hidden="false" customHeight="false" outlineLevel="0" collapsed="false">
      <c r="A40" s="2" t="n">
        <f aca="false">EDATE(A39,1)</f>
        <v>44256</v>
      </c>
      <c r="B40" s="71" t="n">
        <v>75000</v>
      </c>
      <c r="C40" s="71" t="n">
        <v>20000</v>
      </c>
      <c r="D40" s="71" t="n">
        <v>14000</v>
      </c>
      <c r="E40" s="66" t="n">
        <f aca="false">G40-0.8*F40</f>
        <v>37055</v>
      </c>
      <c r="F40" s="66" t="n">
        <f aca="false">SUM(B40:D40)</f>
        <v>109000</v>
      </c>
      <c r="G40" s="66" t="n">
        <v>124255</v>
      </c>
      <c r="H40" s="69" t="n">
        <v>133634</v>
      </c>
      <c r="I40" s="66" t="n">
        <f aca="false">+H40-F40</f>
        <v>24634</v>
      </c>
      <c r="J40" s="67" t="n">
        <v>145680</v>
      </c>
      <c r="K40" s="68" t="n">
        <f aca="false">+F40/H40</f>
        <v>0.815660685154976</v>
      </c>
    </row>
    <row r="41" customFormat="false" ht="12.8" hidden="false" customHeight="false" outlineLevel="0" collapsed="false">
      <c r="A41" s="2" t="n">
        <f aca="false">EDATE(A40,1)</f>
        <v>44287</v>
      </c>
      <c r="B41" s="71" t="n">
        <v>71000</v>
      </c>
      <c r="C41" s="71" t="n">
        <v>20000</v>
      </c>
      <c r="D41" s="71" t="n">
        <v>13500</v>
      </c>
      <c r="E41" s="66" t="n">
        <f aca="false">G41-0.8*F41</f>
        <v>39895</v>
      </c>
      <c r="F41" s="66" t="n">
        <f aca="false">SUM(B41:D41)</f>
        <v>104500</v>
      </c>
      <c r="G41" s="66" t="n">
        <v>123495</v>
      </c>
      <c r="H41" s="69" t="n">
        <v>128789</v>
      </c>
      <c r="I41" s="66" t="n">
        <f aca="false">+H41-F41</f>
        <v>24289</v>
      </c>
      <c r="J41" s="67" t="n">
        <v>144570</v>
      </c>
      <c r="K41" s="68" t="n">
        <f aca="false">+F41/H41</f>
        <v>0.811404700712017</v>
      </c>
    </row>
    <row r="42" customFormat="false" ht="12.8" hidden="false" customHeight="false" outlineLevel="0" collapsed="false">
      <c r="A42" s="2" t="n">
        <f aca="false">EDATE(A41,1)</f>
        <v>44317</v>
      </c>
      <c r="B42" s="71" t="n">
        <v>67750</v>
      </c>
      <c r="C42" s="71" t="n">
        <v>20750</v>
      </c>
      <c r="D42" s="71" t="n">
        <v>12750</v>
      </c>
      <c r="E42" s="66" t="n">
        <f aca="false">G42-0.8*F42</f>
        <v>42170</v>
      </c>
      <c r="F42" s="66" t="n">
        <f aca="false">SUM(B42:D42)</f>
        <v>101250</v>
      </c>
      <c r="G42" s="66" t="n">
        <v>123170</v>
      </c>
      <c r="H42" s="69" t="n">
        <v>124609</v>
      </c>
      <c r="I42" s="66" t="n">
        <f aca="false">+H42-F42</f>
        <v>23359</v>
      </c>
      <c r="J42" s="67" t="n">
        <v>144280</v>
      </c>
      <c r="K42" s="68" t="n">
        <f aca="false">+F42/H42</f>
        <v>0.812541630219326</v>
      </c>
    </row>
    <row r="43" customFormat="false" ht="12.8" hidden="false" customHeight="false" outlineLevel="0" collapsed="false">
      <c r="A43" s="2" t="n">
        <f aca="false">EDATE(A42,1)</f>
        <v>44348</v>
      </c>
      <c r="B43" s="71" t="n">
        <v>66250</v>
      </c>
      <c r="C43" s="71" t="n">
        <v>20000</v>
      </c>
      <c r="D43" s="71" t="n">
        <v>12250</v>
      </c>
      <c r="E43" s="66" t="n">
        <f aca="false">G43-0.8*F43</f>
        <v>42840</v>
      </c>
      <c r="F43" s="66" t="n">
        <f aca="false">SUM(B43:D43)</f>
        <v>98500</v>
      </c>
      <c r="G43" s="66" t="n">
        <v>121640</v>
      </c>
      <c r="H43" s="69" t="n">
        <v>120900</v>
      </c>
      <c r="I43" s="66" t="n">
        <f aca="false">+H43-F43</f>
        <v>22400</v>
      </c>
      <c r="J43" s="67" t="n">
        <v>142210</v>
      </c>
      <c r="K43" s="68" t="n">
        <f aca="false">+F43/H43</f>
        <v>0.814722911497105</v>
      </c>
    </row>
    <row r="44" customFormat="false" ht="12.8" hidden="false" customHeight="false" outlineLevel="0" collapsed="false">
      <c r="A44" s="2" t="n">
        <f aca="false">EDATE(A43,1)</f>
        <v>44378</v>
      </c>
      <c r="B44" s="71" t="n">
        <v>62000</v>
      </c>
      <c r="C44" s="71" t="n">
        <v>19500</v>
      </c>
      <c r="D44" s="71" t="n">
        <v>10750</v>
      </c>
      <c r="E44" s="66" t="n">
        <f aca="false">G44-0.8*F44</f>
        <v>43760</v>
      </c>
      <c r="F44" s="66" t="n">
        <f aca="false">SUM(B44:D44)</f>
        <v>92250</v>
      </c>
      <c r="G44" s="66" t="n">
        <v>117560</v>
      </c>
      <c r="H44" s="69" t="n">
        <v>115385</v>
      </c>
      <c r="I44" s="66" t="n">
        <f aca="false">+H44-F44</f>
        <v>23135</v>
      </c>
      <c r="J44" s="67" t="n">
        <v>137090</v>
      </c>
      <c r="K44" s="68" t="n">
        <f aca="false">+F44/H44</f>
        <v>0.799497335008883</v>
      </c>
    </row>
    <row r="45" customFormat="false" ht="12.8" hidden="false" customHeight="false" outlineLevel="0" collapsed="false">
      <c r="A45" s="2" t="n">
        <f aca="false">EDATE(A44,1)</f>
        <v>44409</v>
      </c>
      <c r="B45" s="71" t="n">
        <v>59500</v>
      </c>
      <c r="C45" s="71" t="n">
        <v>19250</v>
      </c>
      <c r="D45" s="71" t="n">
        <v>12000</v>
      </c>
      <c r="E45" s="66" t="n">
        <f aca="false">G45-0.8*F45</f>
        <v>46080</v>
      </c>
      <c r="F45" s="66" t="n">
        <f aca="false">SUM(B45:D45)</f>
        <v>90750</v>
      </c>
      <c r="G45" s="66" t="n">
        <v>118680</v>
      </c>
      <c r="H45" s="69" t="n">
        <v>112200</v>
      </c>
      <c r="I45" s="66" t="n">
        <f aca="false">+H45-F45</f>
        <v>21450</v>
      </c>
      <c r="J45" s="67" t="n">
        <v>138175</v>
      </c>
      <c r="K45" s="68" t="n">
        <f aca="false">+F45/H45</f>
        <v>0.808823529411765</v>
      </c>
    </row>
    <row r="46" customFormat="false" ht="12.8" hidden="false" customHeight="false" outlineLevel="0" collapsed="false">
      <c r="A46" s="2" t="n">
        <f aca="false">EDATE(A45,1)</f>
        <v>44440</v>
      </c>
      <c r="B46" s="71" t="n">
        <v>58500</v>
      </c>
      <c r="C46" s="71" t="n">
        <v>19750</v>
      </c>
      <c r="D46" s="71" t="n">
        <v>12500</v>
      </c>
      <c r="E46" s="66" t="n">
        <f aca="false">G46-0.8*F46</f>
        <v>47080</v>
      </c>
      <c r="F46" s="66" t="n">
        <f aca="false">SUM(B46:D46)</f>
        <v>90750</v>
      </c>
      <c r="G46" s="66" t="n">
        <v>119680</v>
      </c>
      <c r="H46" s="69" t="n">
        <v>113374</v>
      </c>
      <c r="I46" s="66" t="n">
        <f aca="false">+H46-F46</f>
        <v>22624</v>
      </c>
      <c r="J46" s="67" t="n">
        <v>139210</v>
      </c>
      <c r="K46" s="68" t="n">
        <f aca="false">+F46/H46</f>
        <v>0.800448074514439</v>
      </c>
    </row>
    <row r="47" customFormat="false" ht="12.8" hidden="false" customHeight="false" outlineLevel="0" collapsed="false">
      <c r="A47" s="2" t="n">
        <f aca="false">EDATE(A46,1)</f>
        <v>44470</v>
      </c>
      <c r="B47" s="71" t="n">
        <v>58500</v>
      </c>
      <c r="C47" s="71" t="n">
        <v>20000</v>
      </c>
      <c r="D47" s="71" t="n">
        <v>12750</v>
      </c>
      <c r="E47" s="66" t="n">
        <f aca="false">G47-0.8*F47</f>
        <v>49975</v>
      </c>
      <c r="F47" s="66" t="n">
        <f aca="false">SUM(B47:D47)</f>
        <v>91250</v>
      </c>
      <c r="G47" s="66" t="n">
        <v>122975</v>
      </c>
      <c r="H47" s="69" t="n">
        <v>113106</v>
      </c>
      <c r="I47" s="66" t="n">
        <f aca="false">+H47-F47</f>
        <v>21856</v>
      </c>
      <c r="J47" s="67" t="n">
        <v>142590</v>
      </c>
      <c r="K47" s="68" t="n">
        <f aca="false">+F47/H47</f>
        <v>0.806765335172316</v>
      </c>
    </row>
    <row r="48" customFormat="false" ht="12.8" hidden="false" customHeight="false" outlineLevel="0" collapsed="false">
      <c r="A48" s="2" t="n">
        <f aca="false">EDATE(A47,1)</f>
        <v>44501</v>
      </c>
      <c r="B48" s="71" t="n">
        <v>56500</v>
      </c>
      <c r="C48" s="71" t="n">
        <v>19500</v>
      </c>
      <c r="D48" s="71" t="n">
        <v>13000</v>
      </c>
      <c r="E48" s="66" t="n">
        <f aca="false">G48-0.8*F48</f>
        <v>51670</v>
      </c>
      <c r="F48" s="66" t="n">
        <f aca="false">SUM(B48:D48)</f>
        <v>89000</v>
      </c>
      <c r="G48" s="66" t="n">
        <v>122870</v>
      </c>
      <c r="H48" s="69" t="n">
        <v>111324</v>
      </c>
      <c r="I48" s="66" t="n">
        <f aca="false">+H48-F48</f>
        <v>22324</v>
      </c>
      <c r="J48" s="67" t="n">
        <v>142235</v>
      </c>
      <c r="K48" s="68" t="n">
        <f aca="false">+F48/H48</f>
        <v>0.799468218892602</v>
      </c>
    </row>
    <row r="49" customFormat="false" ht="12.8" hidden="false" customHeight="false" outlineLevel="0" collapsed="false">
      <c r="A49" s="2" t="n">
        <f aca="false">EDATE(A48,1)</f>
        <v>44531</v>
      </c>
      <c r="B49" s="71" t="n">
        <v>54750</v>
      </c>
      <c r="C49" s="71" t="n">
        <v>19750</v>
      </c>
      <c r="D49" s="71" t="n">
        <v>13000</v>
      </c>
      <c r="E49" s="66" t="n">
        <f aca="false">G49-0.8*F49</f>
        <v>54880</v>
      </c>
      <c r="F49" s="66" t="n">
        <f aca="false">SUM(B49:D49)</f>
        <v>87500</v>
      </c>
      <c r="G49" s="66" t="n">
        <v>124880</v>
      </c>
      <c r="H49" s="69" t="n">
        <v>111901</v>
      </c>
      <c r="I49" s="66" t="n">
        <f aca="false">+H49-F49</f>
        <v>24401</v>
      </c>
      <c r="J49" s="67" t="n">
        <v>145515</v>
      </c>
      <c r="K49" s="68" t="n">
        <f aca="false">+F49/H49</f>
        <v>0.781941180150311</v>
      </c>
    </row>
    <row r="50" customFormat="false" ht="12.8" hidden="false" customHeight="false" outlineLevel="0" collapsed="false">
      <c r="A50" s="2" t="n">
        <f aca="false">EDATE(A49,1)</f>
        <v>44562</v>
      </c>
      <c r="B50" s="66" t="n">
        <v>55166.6666666667</v>
      </c>
      <c r="C50" s="66" t="n">
        <v>20666.6666666667</v>
      </c>
      <c r="D50" s="66" t="n">
        <v>14000</v>
      </c>
      <c r="E50" s="66" t="n">
        <f aca="false">G50-0.8*F50</f>
        <v>52003.3333333334</v>
      </c>
      <c r="F50" s="66" t="n">
        <v>89833.3333333333</v>
      </c>
      <c r="G50" s="66" t="n">
        <v>123870</v>
      </c>
      <c r="H50" s="63" t="n">
        <v>109453</v>
      </c>
      <c r="I50" s="66" t="n">
        <f aca="false">+H50-F50</f>
        <v>19619.6666666667</v>
      </c>
      <c r="J50" s="67" t="n">
        <v>143130</v>
      </c>
      <c r="K50" s="68" t="n">
        <f aca="false">+F50/H50</f>
        <v>0.820748022743399</v>
      </c>
    </row>
    <row r="51" customFormat="false" ht="12.8" hidden="false" customHeight="false" outlineLevel="0" collapsed="false">
      <c r="A51" s="2" t="n">
        <f aca="false">EDATE(A50,1)</f>
        <v>44593</v>
      </c>
      <c r="B51" s="66" t="n">
        <v>53833.3333333333</v>
      </c>
      <c r="C51" s="66" t="n">
        <v>21000</v>
      </c>
      <c r="D51" s="66" t="n">
        <v>13500</v>
      </c>
      <c r="E51" s="66" t="n">
        <f aca="false">G51-0.8*F51</f>
        <v>52733.3333333334</v>
      </c>
      <c r="F51" s="66" t="n">
        <v>88333.3333333333</v>
      </c>
      <c r="G51" s="66" t="n">
        <v>123400</v>
      </c>
      <c r="H51" s="63" t="n">
        <v>108899</v>
      </c>
      <c r="I51" s="66" t="n">
        <f aca="false">+H51-F51</f>
        <v>20565.6666666667</v>
      </c>
      <c r="J51" s="67" t="n">
        <v>142400</v>
      </c>
      <c r="K51" s="68" t="n">
        <f aca="false">+F51/H51</f>
        <v>0.811149168801672</v>
      </c>
    </row>
    <row r="52" customFormat="false" ht="12.8" hidden="false" customHeight="false" outlineLevel="0" collapsed="false">
      <c r="A52" s="2" t="n">
        <f aca="false">EDATE(A51,1)</f>
        <v>44621</v>
      </c>
      <c r="B52" s="66" t="n">
        <v>52000</v>
      </c>
      <c r="C52" s="66" t="n">
        <v>20500</v>
      </c>
      <c r="D52" s="66" t="n">
        <v>13666.6666666667</v>
      </c>
      <c r="E52" s="66" t="n">
        <f aca="false">G52-0.8*F52</f>
        <v>53451.6666666666</v>
      </c>
      <c r="F52" s="66" t="n">
        <v>86166.6666666667</v>
      </c>
      <c r="G52" s="66" t="n">
        <v>122385</v>
      </c>
      <c r="H52" s="63" t="n">
        <v>104316</v>
      </c>
      <c r="I52" s="66" t="n">
        <f aca="false">+H52-F52</f>
        <v>18149.3333333333</v>
      </c>
      <c r="J52" s="67" t="n">
        <v>141290</v>
      </c>
      <c r="K52" s="68" t="n">
        <f aca="false">+F52/H52</f>
        <v>0.826015823715122</v>
      </c>
    </row>
    <row r="53" customFormat="false" ht="12.8" hidden="false" customHeight="false" outlineLevel="0" collapsed="false">
      <c r="A53" s="2" t="n">
        <f aca="false">EDATE(A52,1)</f>
        <v>44652</v>
      </c>
      <c r="B53" s="66" t="n">
        <v>50333.3333333333</v>
      </c>
      <c r="C53" s="66" t="n">
        <v>20500</v>
      </c>
      <c r="D53" s="66" t="n">
        <v>13500</v>
      </c>
      <c r="E53" s="66" t="n">
        <f aca="false">G53-0.8*F53</f>
        <v>53123.3333333334</v>
      </c>
      <c r="F53" s="66" t="n">
        <v>84333.3333333333</v>
      </c>
      <c r="G53" s="66" t="n">
        <v>120590</v>
      </c>
      <c r="H53" s="63" t="n">
        <v>101646</v>
      </c>
      <c r="I53" s="66" t="n">
        <f aca="false">+H53-F53</f>
        <v>17312.6666666667</v>
      </c>
      <c r="J53" s="67" t="n">
        <v>140330</v>
      </c>
      <c r="K53" s="68" t="n">
        <f aca="false">+F53/H53</f>
        <v>0.829676852343755</v>
      </c>
    </row>
    <row r="54" customFormat="false" ht="12.8" hidden="false" customHeight="false" outlineLevel="0" collapsed="false">
      <c r="A54" s="2" t="n">
        <f aca="false">EDATE(A53,1)</f>
        <v>44682</v>
      </c>
      <c r="B54" s="66" t="n">
        <v>50166.6666666667</v>
      </c>
      <c r="C54" s="66" t="n">
        <v>20666.6666666667</v>
      </c>
      <c r="D54" s="66" t="n">
        <v>12333.3333333333</v>
      </c>
      <c r="E54" s="66" t="n">
        <f aca="false">G54-0.8*F54</f>
        <v>51966.6666666666</v>
      </c>
      <c r="F54" s="66" t="n">
        <v>83166.6666666667</v>
      </c>
      <c r="G54" s="66" t="n">
        <v>118500</v>
      </c>
      <c r="H54" s="63" t="n">
        <v>100737</v>
      </c>
      <c r="I54" s="66" t="n">
        <f aca="false">+H54-F54</f>
        <v>17570.3333333333</v>
      </c>
      <c r="J54" s="67" t="n">
        <v>140595</v>
      </c>
      <c r="K54" s="68" t="n">
        <f aca="false">+F54/H54</f>
        <v>0.825582126395135</v>
      </c>
    </row>
    <row r="55" customFormat="false" ht="12.8" hidden="false" customHeight="false" outlineLevel="0" collapsed="false">
      <c r="A55" s="2" t="n">
        <f aca="false">EDATE(A54,1)</f>
        <v>44713</v>
      </c>
      <c r="B55" s="66" t="n">
        <v>49000</v>
      </c>
      <c r="C55" s="66" t="n">
        <v>20000</v>
      </c>
      <c r="D55" s="66" t="n">
        <v>13000</v>
      </c>
      <c r="E55" s="66" t="n">
        <f aca="false">G55-0.8*F55</f>
        <v>50420</v>
      </c>
      <c r="F55" s="66" t="n">
        <v>82000</v>
      </c>
      <c r="G55" s="66" t="n">
        <v>116020</v>
      </c>
      <c r="H55" s="63" t="n">
        <v>98510</v>
      </c>
      <c r="I55" s="66" t="n">
        <f aca="false">+H55-F55</f>
        <v>16510</v>
      </c>
      <c r="J55" s="67" t="n">
        <v>136685</v>
      </c>
      <c r="K55" s="68" t="n">
        <f aca="false">+F55/H55</f>
        <v>0.832402801746016</v>
      </c>
    </row>
    <row r="56" customFormat="false" ht="12.8" hidden="false" customHeight="false" outlineLevel="0" collapsed="false">
      <c r="A56" s="2" t="n">
        <f aca="false">EDATE(A55,1)</f>
        <v>44743</v>
      </c>
      <c r="B56" s="66" t="n">
        <v>47000</v>
      </c>
      <c r="C56" s="66" t="n">
        <v>20166.6666666667</v>
      </c>
      <c r="D56" s="66" t="n">
        <v>12833.3333333333</v>
      </c>
      <c r="E56" s="66" t="n">
        <f aca="false">G56-0.8*F56</f>
        <v>49585</v>
      </c>
      <c r="F56" s="66" t="n">
        <v>80000</v>
      </c>
      <c r="G56" s="66" t="n">
        <v>113585</v>
      </c>
      <c r="H56" s="63" t="n">
        <v>96749</v>
      </c>
      <c r="I56" s="66" t="n">
        <f aca="false">+H56-F56</f>
        <v>16749</v>
      </c>
      <c r="J56" s="67" t="n">
        <v>134800</v>
      </c>
      <c r="K56" s="68" t="n">
        <f aca="false">+F56/H56</f>
        <v>0.826881931596192</v>
      </c>
    </row>
    <row r="57" customFormat="false" ht="12.8" hidden="false" customHeight="false" outlineLevel="0" collapsed="false">
      <c r="A57" s="62" t="n">
        <v>44774</v>
      </c>
      <c r="B57" s="66" t="n">
        <v>45500</v>
      </c>
      <c r="C57" s="66" t="n">
        <v>20000</v>
      </c>
      <c r="D57" s="66" t="n">
        <v>13000</v>
      </c>
      <c r="E57" s="66" t="n">
        <f aca="false">G57-0.8*F57</f>
        <v>49730</v>
      </c>
      <c r="F57" s="66" t="n">
        <v>78500</v>
      </c>
      <c r="G57" s="66" t="n">
        <v>112530</v>
      </c>
      <c r="H57" s="63" t="n">
        <v>95454</v>
      </c>
      <c r="I57" s="66" t="n">
        <f aca="false">+H57-F57</f>
        <v>16954</v>
      </c>
      <c r="J57" s="67" t="n">
        <v>134465</v>
      </c>
      <c r="K57" s="68" t="n">
        <f aca="false">+F57/H57</f>
        <v>0.822385651727534</v>
      </c>
    </row>
    <row r="58" customFormat="false" ht="12.8" hidden="false" customHeight="false" outlineLevel="0" collapsed="false">
      <c r="A58" s="62" t="n">
        <v>44805</v>
      </c>
      <c r="B58" s="66" t="n">
        <v>45333.3333333333</v>
      </c>
      <c r="C58" s="66" t="n">
        <v>19500</v>
      </c>
      <c r="D58" s="66" t="n">
        <v>13333.3333333333</v>
      </c>
      <c r="E58" s="66" t="n">
        <f aca="false">G58-0.8*F58</f>
        <v>50231.6666666666</v>
      </c>
      <c r="F58" s="66" t="n">
        <v>78166.6666666667</v>
      </c>
      <c r="G58" s="66" t="n">
        <v>112765</v>
      </c>
      <c r="H58" s="63" t="n">
        <v>95004</v>
      </c>
      <c r="I58" s="66" t="n">
        <f aca="false">+H58-F58</f>
        <v>16837.3333333333</v>
      </c>
      <c r="J58" s="67" t="n">
        <v>135700</v>
      </c>
      <c r="K58" s="68" t="n">
        <f aca="false">+F58/H58</f>
        <v>0.822772374496513</v>
      </c>
    </row>
    <row r="59" customFormat="false" ht="12.8" hidden="false" customHeight="false" outlineLevel="0" collapsed="false">
      <c r="A59" s="62" t="n">
        <v>44835</v>
      </c>
      <c r="B59" s="66" t="n">
        <v>44833.3333333333</v>
      </c>
      <c r="C59" s="66" t="n">
        <v>19166.6666666667</v>
      </c>
      <c r="D59" s="66" t="n">
        <v>15833.3333333333</v>
      </c>
      <c r="E59" s="66" t="n">
        <f aca="false">G59-0.8*F59</f>
        <v>49423.3333333334</v>
      </c>
      <c r="F59" s="66" t="n">
        <v>79833.3333333333</v>
      </c>
      <c r="G59" s="66" t="n">
        <v>113290</v>
      </c>
      <c r="H59" s="63" t="n">
        <v>97468</v>
      </c>
      <c r="I59" s="66" t="n">
        <f aca="false">+H59-F59</f>
        <v>17634.6666666667</v>
      </c>
      <c r="J59" s="67" t="n">
        <v>137075</v>
      </c>
      <c r="K59" s="68" t="n">
        <f aca="false">+F59/H59</f>
        <v>0.819072242513782</v>
      </c>
    </row>
    <row r="60" customFormat="false" ht="12.8" hidden="false" customHeight="false" outlineLevel="0" collapsed="false">
      <c r="A60" s="62" t="n">
        <v>44866</v>
      </c>
      <c r="B60" s="66" t="n">
        <v>46333.3333333333</v>
      </c>
      <c r="C60" s="66" t="n">
        <v>19333.3333333333</v>
      </c>
      <c r="D60" s="66" t="n">
        <v>16833.3333333333</v>
      </c>
      <c r="E60" s="66" t="n">
        <f aca="false">G60-0.8*F60</f>
        <v>48890</v>
      </c>
      <c r="F60" s="66" t="n">
        <v>82500</v>
      </c>
      <c r="G60" s="66" t="n">
        <v>114890</v>
      </c>
      <c r="H60" s="63" t="n">
        <v>99887</v>
      </c>
      <c r="I60" s="66" t="n">
        <f aca="false">+H60-F60</f>
        <v>17387</v>
      </c>
      <c r="J60" s="67" t="n">
        <v>139310</v>
      </c>
      <c r="K60" s="68" t="n">
        <f aca="false">+F60/H60</f>
        <v>0.825933304634237</v>
      </c>
    </row>
    <row r="61" customFormat="false" ht="12.8" hidden="false" customHeight="false" outlineLevel="0" collapsed="false">
      <c r="A61" s="62" t="n">
        <v>44896</v>
      </c>
      <c r="B61" s="66" t="n">
        <v>46666.6666666667</v>
      </c>
      <c r="C61" s="66" t="n">
        <v>19166.6666666667</v>
      </c>
      <c r="D61" s="66" t="n">
        <v>17333.3333333333</v>
      </c>
      <c r="E61" s="66" t="n">
        <f aca="false">G61-0.8*F61</f>
        <v>51211.6666666666</v>
      </c>
      <c r="F61" s="66" t="n">
        <v>83166.6666666667</v>
      </c>
      <c r="G61" s="66" t="n">
        <v>117745</v>
      </c>
      <c r="H61" s="63" t="n">
        <v>100598</v>
      </c>
      <c r="I61" s="66" t="n">
        <f aca="false">+H61-F61</f>
        <v>17431.3333333333</v>
      </c>
      <c r="J61" s="67" t="n">
        <v>143005</v>
      </c>
      <c r="K61" s="68" t="n">
        <f aca="false">+F61/H61</f>
        <v>0.826722863940304</v>
      </c>
    </row>
    <row r="62" customFormat="false" ht="12.8" hidden="false" customHeight="false" outlineLevel="0" collapsed="false">
      <c r="A62" s="62" t="n">
        <v>44927</v>
      </c>
      <c r="B62" s="63" t="n">
        <v>44600</v>
      </c>
      <c r="C62" s="63" t="n">
        <v>18400</v>
      </c>
      <c r="D62" s="63" t="n">
        <v>17600</v>
      </c>
      <c r="E62" s="66" t="n">
        <f aca="false">G62-0.8*F62</f>
        <v>55035</v>
      </c>
      <c r="F62" s="63" t="n">
        <v>80600</v>
      </c>
      <c r="G62" s="63" t="n">
        <v>119515</v>
      </c>
      <c r="H62" s="67" t="n">
        <v>102379</v>
      </c>
      <c r="I62" s="66" t="n">
        <f aca="false">+H62-F62</f>
        <v>21779</v>
      </c>
      <c r="J62" s="67" t="n">
        <v>145395</v>
      </c>
      <c r="K62" s="68" t="n">
        <f aca="false">+F62/H62</f>
        <v>0.787270827025073</v>
      </c>
    </row>
    <row r="63" customFormat="false" ht="12.8" hidden="false" customHeight="false" outlineLevel="0" collapsed="false">
      <c r="A63" s="62" t="n">
        <v>44958</v>
      </c>
      <c r="B63" s="63" t="n">
        <v>46600</v>
      </c>
      <c r="C63" s="63" t="n">
        <v>17600</v>
      </c>
      <c r="D63" s="63" t="n">
        <v>16600</v>
      </c>
      <c r="E63" s="66" t="n">
        <f aca="false">G63-0.8*F63</f>
        <v>54220</v>
      </c>
      <c r="F63" s="63" t="n">
        <v>80800</v>
      </c>
      <c r="G63" s="63" t="n">
        <v>118860</v>
      </c>
      <c r="H63" s="67" t="n">
        <v>102351</v>
      </c>
      <c r="I63" s="66" t="n">
        <f aca="false">+H63-F63</f>
        <v>21551</v>
      </c>
      <c r="J63" s="67" t="n">
        <v>145035</v>
      </c>
      <c r="K63" s="68" t="n">
        <f aca="false">+F63/H63</f>
        <v>0.789440259499174</v>
      </c>
    </row>
    <row r="64" customFormat="false" ht="12.8" hidden="false" customHeight="false" outlineLevel="0" collapsed="false">
      <c r="A64" s="62" t="n">
        <v>44986</v>
      </c>
      <c r="B64" s="63" t="n">
        <v>46400</v>
      </c>
      <c r="C64" s="63" t="n">
        <v>17000</v>
      </c>
      <c r="D64" s="63" t="n">
        <v>17000</v>
      </c>
      <c r="E64" s="66" t="n">
        <f aca="false">G64-0.8*F64</f>
        <v>53775</v>
      </c>
      <c r="F64" s="63" t="n">
        <v>80400</v>
      </c>
      <c r="G64" s="63" t="n">
        <v>118095</v>
      </c>
      <c r="H64" s="67" t="n">
        <v>101652</v>
      </c>
      <c r="I64" s="66" t="n">
        <f aca="false">+H64-F64</f>
        <v>21252</v>
      </c>
      <c r="J64" s="67" t="n">
        <v>145020</v>
      </c>
      <c r="K64" s="68" t="n">
        <f aca="false">+F64/H64</f>
        <v>0.79093377405265</v>
      </c>
    </row>
    <row r="65" customFormat="false" ht="12.8" hidden="false" customHeight="false" outlineLevel="0" collapsed="false">
      <c r="A65" s="62" t="n">
        <v>45017</v>
      </c>
      <c r="B65" s="63" t="n">
        <v>46000</v>
      </c>
      <c r="C65" s="63" t="n">
        <v>16800</v>
      </c>
      <c r="D65" s="63" t="n">
        <v>17600</v>
      </c>
      <c r="E65" s="66" t="n">
        <f aca="false">G65-0.8*F65</f>
        <v>52035</v>
      </c>
      <c r="F65" s="63" t="n">
        <v>80400</v>
      </c>
      <c r="G65" s="63" t="n">
        <v>116355</v>
      </c>
      <c r="H65" s="67" t="n">
        <v>100773</v>
      </c>
      <c r="I65" s="66" t="n">
        <f aca="false">+H65-F65</f>
        <v>20373</v>
      </c>
      <c r="J65" s="67" t="n">
        <v>143890</v>
      </c>
      <c r="K65" s="68" t="n">
        <f aca="false">+F65/H65</f>
        <v>0.797832752820696</v>
      </c>
    </row>
    <row r="66" customFormat="false" ht="12.8" hidden="false" customHeight="false" outlineLevel="0" collapsed="false">
      <c r="A66" s="62" t="n">
        <v>45047</v>
      </c>
      <c r="B66" s="63" t="n">
        <v>45200</v>
      </c>
      <c r="C66" s="63" t="n">
        <v>16600</v>
      </c>
      <c r="D66" s="63" t="n">
        <v>17800</v>
      </c>
      <c r="E66" s="66" t="n">
        <f aca="false">G66-0.8*F66</f>
        <v>51535</v>
      </c>
      <c r="F66" s="63" t="n">
        <v>79600</v>
      </c>
      <c r="G66" s="63" t="n">
        <v>115215</v>
      </c>
      <c r="H66" s="67" t="n">
        <v>99025</v>
      </c>
      <c r="I66" s="66" t="n">
        <f aca="false">+H66-F66</f>
        <v>19425</v>
      </c>
      <c r="J66" s="67" t="n">
        <v>143640</v>
      </c>
      <c r="K66" s="68" t="n">
        <f aca="false">+F66/H66</f>
        <v>0.803837414794244</v>
      </c>
    </row>
    <row r="67" customFormat="false" ht="12.8" hidden="false" customHeight="false" outlineLevel="0" collapsed="false">
      <c r="A67" s="62" t="n">
        <v>45078</v>
      </c>
      <c r="B67" s="63" t="n">
        <v>45400</v>
      </c>
      <c r="C67" s="63" t="n">
        <v>15600</v>
      </c>
      <c r="D67" s="63" t="n">
        <v>18200</v>
      </c>
      <c r="E67" s="66" t="n">
        <f aca="false">G67-0.8*F67</f>
        <v>50605</v>
      </c>
      <c r="F67" s="63" t="n">
        <v>79200</v>
      </c>
      <c r="G67" s="63" t="n">
        <v>113965</v>
      </c>
      <c r="H67" s="67" t="n">
        <v>99219</v>
      </c>
      <c r="I67" s="66" t="n">
        <f aca="false">+H67-F67</f>
        <v>20019</v>
      </c>
      <c r="J67" s="67" t="n">
        <v>143045</v>
      </c>
      <c r="K67" s="68" t="n">
        <f aca="false">+F67/H67</f>
        <v>0.798234209173646</v>
      </c>
    </row>
    <row r="68" customFormat="false" ht="12.8" hidden="false" customHeight="false" outlineLevel="0" collapsed="false">
      <c r="A68" s="62" t="n">
        <v>45108</v>
      </c>
      <c r="B68" s="63" t="n">
        <v>45400</v>
      </c>
      <c r="C68" s="63" t="n">
        <v>15400</v>
      </c>
      <c r="D68" s="63" t="n">
        <v>18000</v>
      </c>
      <c r="E68" s="66" t="n">
        <f aca="false">G68-0.8*F68</f>
        <v>48250</v>
      </c>
      <c r="F68" s="63" t="n">
        <v>78800</v>
      </c>
      <c r="G68" s="63" t="n">
        <v>111290</v>
      </c>
      <c r="H68" s="67" t="n">
        <v>98846</v>
      </c>
      <c r="I68" s="66" t="n">
        <f aca="false">+H68-F68</f>
        <v>20046</v>
      </c>
      <c r="J68" s="67" t="n">
        <v>140210</v>
      </c>
      <c r="K68" s="68" t="n">
        <f aca="false">+F68/H68</f>
        <v>0.797199684357485</v>
      </c>
    </row>
    <row r="69" customFormat="false" ht="12.8" hidden="false" customHeight="false" outlineLevel="0" collapsed="false">
      <c r="A69" s="62" t="n">
        <v>45139</v>
      </c>
      <c r="B69" s="63" t="n">
        <v>44800</v>
      </c>
      <c r="C69" s="63" t="n">
        <v>15000</v>
      </c>
      <c r="D69" s="63" t="n">
        <v>18600</v>
      </c>
      <c r="E69" s="66" t="n">
        <f aca="false">G69-0.8*F69</f>
        <v>47485</v>
      </c>
      <c r="F69" s="63" t="n">
        <v>78400</v>
      </c>
      <c r="G69" s="63" t="n">
        <v>110205</v>
      </c>
      <c r="H69" s="67" t="n">
        <v>96649</v>
      </c>
      <c r="I69" s="66" t="n">
        <f aca="false">+H69-F69</f>
        <v>18249</v>
      </c>
      <c r="J69" s="67" t="n">
        <v>139625</v>
      </c>
      <c r="K69" s="68" t="n">
        <f aca="false">+F69/H69</f>
        <v>0.811182733396104</v>
      </c>
    </row>
    <row r="70" customFormat="false" ht="12.8" hidden="false" customHeight="false" outlineLevel="0" collapsed="false">
      <c r="A70" s="62" t="n">
        <v>45170</v>
      </c>
      <c r="B70" s="63" t="n">
        <v>45200</v>
      </c>
      <c r="C70" s="63" t="n">
        <v>13600</v>
      </c>
      <c r="D70" s="63" t="n">
        <v>20400</v>
      </c>
      <c r="E70" s="66" t="n">
        <f aca="false">G70-0.8*F70</f>
        <v>49160</v>
      </c>
      <c r="F70" s="63" t="n">
        <v>79200</v>
      </c>
      <c r="G70" s="63" t="n">
        <v>112520</v>
      </c>
      <c r="H70" s="67" t="n">
        <v>100635</v>
      </c>
      <c r="I70" s="66" t="n">
        <f aca="false">+H70-F70</f>
        <v>21435</v>
      </c>
      <c r="J70" s="67" t="n">
        <v>142955</v>
      </c>
      <c r="K70" s="68" t="n">
        <f aca="false">+F70/H70</f>
        <v>0.787002533909674</v>
      </c>
    </row>
    <row r="71" customFormat="false" ht="12.8" hidden="false" customHeight="false" outlineLevel="0" collapsed="false">
      <c r="A71" s="62" t="n">
        <v>45200</v>
      </c>
      <c r="B71" s="63" t="n">
        <v>46600</v>
      </c>
      <c r="C71" s="63" t="n">
        <v>13600</v>
      </c>
      <c r="D71" s="63" t="n">
        <v>22800</v>
      </c>
      <c r="E71" s="66" t="n">
        <f aca="false">G71-0.8*F71</f>
        <v>46910</v>
      </c>
      <c r="F71" s="63" t="n">
        <v>83000</v>
      </c>
      <c r="G71" s="63" t="n">
        <v>113310</v>
      </c>
      <c r="H71" s="67" t="n">
        <v>103755</v>
      </c>
      <c r="I71" s="66" t="n">
        <f aca="false">+H71-F71</f>
        <v>20755</v>
      </c>
      <c r="J71" s="67" t="n">
        <v>144955</v>
      </c>
      <c r="K71" s="68" t="n">
        <f aca="false">+F71/H71</f>
        <v>0.799961447641078</v>
      </c>
    </row>
    <row r="72" customFormat="false" ht="12.8" hidden="false" customHeight="false" outlineLevel="0" collapsed="false">
      <c r="A72" s="62" t="n">
        <v>45231</v>
      </c>
      <c r="B72" s="63" t="n">
        <v>46200</v>
      </c>
      <c r="C72" s="63" t="n">
        <v>12600</v>
      </c>
      <c r="D72" s="63" t="n">
        <v>23800</v>
      </c>
      <c r="E72" s="66" t="n">
        <f aca="false">G72-0.8*F72</f>
        <v>48225</v>
      </c>
      <c r="F72" s="63" t="n">
        <v>82600</v>
      </c>
      <c r="G72" s="63" t="n">
        <v>114305</v>
      </c>
      <c r="H72" s="67" t="n">
        <v>104058</v>
      </c>
      <c r="I72" s="66" t="n">
        <f aca="false">+H72-F72</f>
        <v>21458</v>
      </c>
      <c r="J72" s="67" t="n">
        <v>146535</v>
      </c>
      <c r="K72" s="68" t="n">
        <f aca="false">+F72/H72</f>
        <v>0.793788079724769</v>
      </c>
    </row>
    <row r="73" customFormat="false" ht="12.8" hidden="false" customHeight="false" outlineLevel="0" collapsed="false">
      <c r="A73" s="62" t="n">
        <v>45261</v>
      </c>
      <c r="B73" s="63" t="n">
        <v>46200</v>
      </c>
      <c r="C73" s="63" t="n">
        <v>12800</v>
      </c>
      <c r="D73" s="63" t="n">
        <v>22800</v>
      </c>
      <c r="E73" s="66" t="n">
        <f aca="false">G73-0.8*F73</f>
        <v>48135</v>
      </c>
      <c r="F73" s="63" t="n">
        <v>81800</v>
      </c>
      <c r="G73" s="63" t="n">
        <v>113575</v>
      </c>
      <c r="H73" s="67" t="n">
        <v>102196</v>
      </c>
      <c r="I73" s="66" t="n">
        <f aca="false">+H73-F73</f>
        <v>20396</v>
      </c>
      <c r="J73" s="67" t="n">
        <v>146255</v>
      </c>
      <c r="K73" s="68" t="n">
        <f aca="false">+F73/H73</f>
        <v>0.800422717131786</v>
      </c>
    </row>
    <row r="74" customFormat="false" ht="13" hidden="false" customHeight="false" outlineLevel="0" collapsed="false">
      <c r="A74" s="72" t="n">
        <v>45292</v>
      </c>
      <c r="B74" s="73" t="n">
        <v>45367</v>
      </c>
      <c r="C74" s="73" t="n">
        <v>12458</v>
      </c>
      <c r="D74" s="74" t="n">
        <v>22682</v>
      </c>
      <c r="E74" s="66" t="n">
        <f aca="false">G74-0.8*F74</f>
        <v>48994.4</v>
      </c>
      <c r="F74" s="1" t="n">
        <f aca="false">+B74+C74+D74</f>
        <v>80507</v>
      </c>
      <c r="G74" s="1" t="n">
        <v>113400</v>
      </c>
      <c r="H74" s="75" t="n">
        <v>101381</v>
      </c>
      <c r="I74" s="63" t="n">
        <f aca="false">+H74-F74</f>
        <v>20874</v>
      </c>
      <c r="J74" s="75" t="n">
        <v>146965</v>
      </c>
      <c r="K74" s="68" t="n">
        <f aca="false">+F74/H74</f>
        <v>0.794103431609473</v>
      </c>
    </row>
    <row r="75" customFormat="false" ht="13" hidden="false" customHeight="false" outlineLevel="0" collapsed="false">
      <c r="A75" s="76" t="n">
        <v>45323</v>
      </c>
      <c r="B75" s="77" t="n">
        <v>45503</v>
      </c>
      <c r="C75" s="77" t="n">
        <v>12252</v>
      </c>
      <c r="D75" s="78" t="n">
        <v>22019</v>
      </c>
      <c r="E75" s="66" t="n">
        <f aca="false">G75-0.8*F75</f>
        <v>49000.8</v>
      </c>
      <c r="F75" s="1" t="n">
        <f aca="false">+B75+C75+D75</f>
        <v>79774</v>
      </c>
      <c r="G75" s="1" t="n">
        <v>112820</v>
      </c>
      <c r="H75" s="75" t="n">
        <v>101395</v>
      </c>
      <c r="I75" s="63" t="n">
        <f aca="false">+H75-F75</f>
        <v>21621</v>
      </c>
      <c r="J75" s="75" t="n">
        <v>147005</v>
      </c>
      <c r="K75" s="68" t="n">
        <f aca="false">+F75/H75</f>
        <v>0.786764633364564</v>
      </c>
    </row>
    <row r="76" customFormat="false" ht="13" hidden="false" customHeight="false" outlineLevel="0" collapsed="false">
      <c r="A76" s="76" t="n">
        <v>45352</v>
      </c>
      <c r="B76" s="77" t="n">
        <v>45534</v>
      </c>
      <c r="C76" s="77" t="n">
        <v>12120</v>
      </c>
      <c r="D76" s="78" t="n">
        <v>20747</v>
      </c>
      <c r="E76" s="66" t="n">
        <f aca="false">G76-0.8*F76</f>
        <v>52809.2</v>
      </c>
      <c r="F76" s="1" t="n">
        <f aca="false">+B76+C76+D76</f>
        <v>78401</v>
      </c>
      <c r="G76" s="1" t="n">
        <v>115530</v>
      </c>
      <c r="H76" s="75" t="n">
        <v>100063</v>
      </c>
      <c r="I76" s="63" t="n">
        <f aca="false">+H76-F76</f>
        <v>21662</v>
      </c>
      <c r="J76" s="75" t="n">
        <v>146810</v>
      </c>
      <c r="K76" s="68" t="n">
        <f aca="false">+F76/H76</f>
        <v>0.783516384677653</v>
      </c>
    </row>
    <row r="77" customFormat="false" ht="13" hidden="false" customHeight="false" outlineLevel="0" collapsed="false">
      <c r="A77" s="76" t="n">
        <v>45383</v>
      </c>
      <c r="B77" s="77" t="n">
        <v>44982</v>
      </c>
      <c r="C77" s="77" t="n">
        <v>11889</v>
      </c>
      <c r="D77" s="78" t="n">
        <v>19134</v>
      </c>
      <c r="E77" s="66" t="n">
        <f aca="false">G77-0.8*F77</f>
        <v>59136</v>
      </c>
      <c r="F77" s="1" t="n">
        <f aca="false">+B77+C77+D77</f>
        <v>76005</v>
      </c>
      <c r="G77" s="1" t="n">
        <v>119940</v>
      </c>
      <c r="H77" s="75" t="n">
        <v>97144</v>
      </c>
      <c r="I77" s="63" t="n">
        <f aca="false">+H77-F77</f>
        <v>21139</v>
      </c>
      <c r="J77" s="75" t="n">
        <v>133355</v>
      </c>
      <c r="K77" s="68" t="n">
        <f aca="false">+F77/H77</f>
        <v>0.78239520711521</v>
      </c>
    </row>
    <row r="78" customFormat="false" ht="13" hidden="false" customHeight="false" outlineLevel="0" collapsed="false">
      <c r="A78" s="76" t="n">
        <v>45413</v>
      </c>
      <c r="B78" s="77" t="n">
        <v>43543</v>
      </c>
      <c r="C78" s="77" t="n">
        <v>11308</v>
      </c>
      <c r="D78" s="78" t="n">
        <v>17881</v>
      </c>
      <c r="E78" s="66" t="n">
        <f aca="false">G78-0.8*F78</f>
        <v>62439.4</v>
      </c>
      <c r="F78" s="1" t="n">
        <f aca="false">+B78+C78+D78</f>
        <v>72732</v>
      </c>
      <c r="G78" s="1" t="n">
        <v>120625</v>
      </c>
      <c r="H78" s="75" t="n">
        <v>93192</v>
      </c>
      <c r="I78" s="63" t="n">
        <f aca="false">+H78-F78</f>
        <v>20460</v>
      </c>
      <c r="J78" s="75" t="n">
        <v>133870</v>
      </c>
      <c r="K78" s="68" t="n">
        <f aca="false">+F78/H78</f>
        <v>0.780453257790368</v>
      </c>
    </row>
    <row r="79" customFormat="false" ht="13" hidden="false" customHeight="false" outlineLevel="0" collapsed="false">
      <c r="A79" s="76" t="n">
        <v>45444</v>
      </c>
      <c r="B79" s="77" t="n">
        <v>44442</v>
      </c>
      <c r="C79" s="77" t="n">
        <v>11384</v>
      </c>
      <c r="D79" s="78" t="n">
        <v>16194</v>
      </c>
      <c r="E79" s="66" t="n">
        <f aca="false">G79-0.8*F79</f>
        <v>64984</v>
      </c>
      <c r="F79" s="1" t="n">
        <f aca="false">+B79+C79+D79</f>
        <v>72020</v>
      </c>
      <c r="G79" s="1" t="n">
        <v>122600</v>
      </c>
      <c r="H79" s="75" t="n">
        <v>92814</v>
      </c>
      <c r="I79" s="63" t="n">
        <f aca="false">+H79-F79</f>
        <v>20794</v>
      </c>
      <c r="J79" s="75" t="n">
        <v>136750</v>
      </c>
      <c r="K79" s="68" t="n">
        <f aca="false">+F79/H79</f>
        <v>0.775960523196932</v>
      </c>
    </row>
    <row r="80" customFormat="false" ht="13" hidden="false" customHeight="false" outlineLevel="0" collapsed="false">
      <c r="A80" s="76" t="n">
        <v>45474</v>
      </c>
      <c r="B80" s="77" t="n">
        <v>45064</v>
      </c>
      <c r="C80" s="77" t="n">
        <v>11326</v>
      </c>
      <c r="D80" s="78" t="n">
        <v>14784</v>
      </c>
      <c r="E80" s="66" t="n">
        <f aca="false">G80-0.8*F80</f>
        <v>66015.8</v>
      </c>
      <c r="F80" s="1" t="n">
        <f aca="false">+B80+C80+D80</f>
        <v>71174</v>
      </c>
      <c r="G80" s="1" t="n">
        <v>122955</v>
      </c>
      <c r="H80" s="75" t="n">
        <v>92206</v>
      </c>
      <c r="I80" s="63" t="n">
        <f aca="false">+H80-F80</f>
        <v>21032</v>
      </c>
      <c r="J80" s="75" t="n">
        <v>137675</v>
      </c>
      <c r="K80" s="68" t="n">
        <f aca="false">+F80/H80</f>
        <v>0.771902045420038</v>
      </c>
    </row>
    <row r="81" customFormat="false" ht="13" hidden="false" customHeight="false" outlineLevel="0" collapsed="false">
      <c r="A81" s="76" t="n">
        <v>45505</v>
      </c>
      <c r="B81" s="77" t="n">
        <v>44461</v>
      </c>
      <c r="C81" s="77" t="n">
        <v>10855</v>
      </c>
      <c r="D81" s="78" t="n">
        <v>13307</v>
      </c>
      <c r="E81" s="66" t="n">
        <f aca="false">G81-0.8*F81</f>
        <v>59566.6</v>
      </c>
      <c r="F81" s="1" t="n">
        <f aca="false">+B81+C81+D81</f>
        <v>68623</v>
      </c>
      <c r="G81" s="1" t="n">
        <v>114465</v>
      </c>
      <c r="H81" s="75" t="n">
        <v>89197</v>
      </c>
      <c r="I81" s="63" t="n">
        <f aca="false">+H81-F81</f>
        <v>20574</v>
      </c>
      <c r="J81" s="75" t="n">
        <v>136925</v>
      </c>
      <c r="K81" s="68" t="n">
        <f aca="false">+F81/H81</f>
        <v>0.769342018229313</v>
      </c>
    </row>
    <row r="82" customFormat="false" ht="13" hidden="false" customHeight="false" outlineLevel="0" collapsed="false">
      <c r="A82" s="76" t="n">
        <v>45536</v>
      </c>
      <c r="B82" s="77" t="n">
        <v>45850</v>
      </c>
      <c r="C82" s="77" t="n">
        <v>10810</v>
      </c>
      <c r="D82" s="78" t="n">
        <v>12226</v>
      </c>
      <c r="E82" s="66" t="n">
        <f aca="false">G82-0.8*F82</f>
        <v>61621.2</v>
      </c>
      <c r="F82" s="1" t="n">
        <f aca="false">+B82+C82+D82</f>
        <v>68886</v>
      </c>
      <c r="G82" s="1" t="n">
        <v>116730</v>
      </c>
      <c r="H82" s="75" t="n">
        <v>90230</v>
      </c>
      <c r="I82" s="63" t="n">
        <f aca="false">+H82-F82</f>
        <v>21344</v>
      </c>
      <c r="J82" s="75" t="n">
        <v>139990</v>
      </c>
      <c r="K82" s="68" t="n">
        <f aca="false">+F82/H82</f>
        <v>0.763448963759282</v>
      </c>
    </row>
    <row r="83" customFormat="false" ht="13" hidden="false" customHeight="false" outlineLevel="0" collapsed="false">
      <c r="A83" s="76" t="n">
        <v>45566</v>
      </c>
      <c r="B83" s="77" t="n">
        <v>47609</v>
      </c>
      <c r="C83" s="77" t="n">
        <v>10861</v>
      </c>
      <c r="D83" s="78" t="n">
        <v>11505</v>
      </c>
      <c r="E83" s="66" t="n">
        <f aca="false">G83-0.8*F83</f>
        <v>55140</v>
      </c>
      <c r="F83" s="1" t="n">
        <f aca="false">+B83+C83+D83</f>
        <v>69975</v>
      </c>
      <c r="G83" s="1" t="n">
        <v>111120</v>
      </c>
      <c r="H83" s="75" t="n">
        <v>92339</v>
      </c>
      <c r="I83" s="63" t="n">
        <f aca="false">+H83-F83</f>
        <v>22364</v>
      </c>
      <c r="J83" s="75" t="n">
        <v>148665</v>
      </c>
      <c r="K83" s="68" t="n">
        <f aca="false">+F83/H83</f>
        <v>0.757805477642166</v>
      </c>
    </row>
    <row r="84" customFormat="false" ht="13" hidden="false" customHeight="false" outlineLevel="0" collapsed="false">
      <c r="A84" s="76" t="n">
        <v>45597</v>
      </c>
      <c r="B84" s="77" t="n">
        <v>47230</v>
      </c>
      <c r="C84" s="77" t="n">
        <v>10601</v>
      </c>
      <c r="D84" s="78" t="n">
        <v>11237</v>
      </c>
      <c r="E84" s="66" t="n">
        <f aca="false">G84-0.8*F84</f>
        <v>54965.6</v>
      </c>
      <c r="F84" s="1" t="n">
        <f aca="false">+B84+C84+D84</f>
        <v>69068</v>
      </c>
      <c r="G84" s="1" t="n">
        <v>110220</v>
      </c>
      <c r="H84" s="75" t="n">
        <v>90960</v>
      </c>
      <c r="I84" s="63" t="n">
        <f aca="false">+H84-F84</f>
        <v>21892</v>
      </c>
      <c r="J84" s="75" t="n">
        <v>147530</v>
      </c>
      <c r="K84" s="68" t="n">
        <f aca="false">+F84/H84</f>
        <v>0.759322779243624</v>
      </c>
    </row>
    <row r="85" customFormat="false" ht="13" hidden="false" customHeight="false" outlineLevel="0" collapsed="false">
      <c r="A85" s="76" t="n">
        <v>45627</v>
      </c>
      <c r="B85" s="77" t="n">
        <v>47004</v>
      </c>
      <c r="C85" s="77" t="n">
        <v>10503</v>
      </c>
      <c r="D85" s="78" t="n">
        <v>10926</v>
      </c>
      <c r="E85" s="66" t="n">
        <f aca="false">G85-0.8*F85</f>
        <v>54783.6</v>
      </c>
      <c r="F85" s="1" t="n">
        <f aca="false">+B85+C85+D85</f>
        <v>68433</v>
      </c>
      <c r="G85" s="1" t="n">
        <v>109530</v>
      </c>
      <c r="H85" s="75" t="n">
        <v>90329</v>
      </c>
      <c r="I85" s="63" t="n">
        <f aca="false">+H85-F85</f>
        <v>21896</v>
      </c>
      <c r="J85" s="75" t="n">
        <v>148165</v>
      </c>
      <c r="K85" s="68" t="n">
        <f aca="false">+F85/H85</f>
        <v>0.757597227911302</v>
      </c>
    </row>
  </sheetData>
  <autoFilter ref="A1:K7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9"/>
  <sheetViews>
    <sheetView showFormulas="false" showGridLines="true" showRowColHeaders="true" showZeros="true" rightToLeft="false" tabSelected="false" showOutlineSymbols="true" defaultGridColor="true" view="normal" topLeftCell="V1" colorId="64" zoomScale="181" zoomScaleNormal="181" zoomScalePageLayoutView="100" workbookViewId="0">
      <pane xSplit="0" ySplit="1" topLeftCell="A6" activePane="bottomLeft" state="frozen"/>
      <selection pane="topLeft" activeCell="V1" activeCellId="0" sqref="V1"/>
      <selection pane="bottomLeft" activeCell="T2" activeCellId="0" sqref="T2"/>
    </sheetView>
  </sheetViews>
  <sheetFormatPr defaultColWidth="11.53515625" defaultRowHeight="12.8" zeroHeight="false" outlineLevelRow="0" outlineLevelCol="0"/>
  <cols>
    <col collapsed="false" customWidth="false" hidden="false" outlineLevel="0" max="7" min="3" style="8" width="11.53"/>
    <col collapsed="false" customWidth="false" hidden="false" outlineLevel="0" max="32" min="14" style="1" width="11.53"/>
  </cols>
  <sheetData>
    <row r="1" customFormat="false" ht="12.8" hidden="false" customHeight="false" outlineLevel="0" collapsed="false">
      <c r="A1" s="9" t="s">
        <v>10</v>
      </c>
      <c r="B1" s="9" t="s">
        <v>11</v>
      </c>
      <c r="C1" s="10" t="s">
        <v>12</v>
      </c>
      <c r="D1" s="10" t="s">
        <v>13</v>
      </c>
      <c r="E1" s="10" t="s">
        <v>14</v>
      </c>
      <c r="F1" s="10" t="s">
        <v>15</v>
      </c>
      <c r="G1" s="10" t="s">
        <v>16</v>
      </c>
      <c r="H1" s="11" t="s">
        <v>17</v>
      </c>
      <c r="I1" s="12" t="s">
        <v>18</v>
      </c>
      <c r="J1" s="11" t="s">
        <v>19</v>
      </c>
      <c r="K1" s="11" t="s">
        <v>20</v>
      </c>
      <c r="L1" s="11" t="s">
        <v>21</v>
      </c>
      <c r="M1" s="11" t="s">
        <v>22</v>
      </c>
      <c r="N1" s="4" t="s">
        <v>23</v>
      </c>
      <c r="O1" s="11" t="s">
        <v>24</v>
      </c>
      <c r="P1" s="11" t="s">
        <v>25</v>
      </c>
      <c r="Q1" s="11" t="s">
        <v>26</v>
      </c>
      <c r="R1" s="13" t="s">
        <v>27</v>
      </c>
      <c r="S1" s="13" t="s">
        <v>28</v>
      </c>
      <c r="T1" s="13" t="s">
        <v>29</v>
      </c>
      <c r="U1" s="1" t="s">
        <v>30</v>
      </c>
      <c r="V1" s="1" t="s">
        <v>31</v>
      </c>
      <c r="W1" s="1" t="s">
        <v>32</v>
      </c>
      <c r="X1" s="1" t="s">
        <v>33</v>
      </c>
      <c r="Y1" s="1" t="s">
        <v>34</v>
      </c>
      <c r="Z1" s="1" t="s">
        <v>35</v>
      </c>
      <c r="AA1" s="1" t="s">
        <v>36</v>
      </c>
      <c r="AB1" s="1" t="s">
        <v>37</v>
      </c>
      <c r="AC1" s="1" t="s">
        <v>38</v>
      </c>
      <c r="AD1" s="1" t="s">
        <v>39</v>
      </c>
      <c r="AE1" s="1" t="s">
        <v>40</v>
      </c>
      <c r="AF1" s="1" t="s">
        <v>41</v>
      </c>
    </row>
    <row r="2" customFormat="false" ht="12.8" hidden="false" customHeight="false" outlineLevel="0" collapsed="false">
      <c r="A2" s="14" t="n">
        <v>11</v>
      </c>
      <c r="B2" s="14" t="s">
        <v>42</v>
      </c>
      <c r="C2" s="15" t="n">
        <v>5960</v>
      </c>
      <c r="D2" s="16" t="n">
        <v>1005</v>
      </c>
      <c r="E2" s="16" t="n">
        <v>11128</v>
      </c>
      <c r="F2" s="16" t="n">
        <v>578</v>
      </c>
      <c r="G2" s="17" t="n">
        <f aca="false">+3491+800</f>
        <v>4291</v>
      </c>
      <c r="H2" s="18" t="n">
        <f aca="false">SUM(C2:G2)</f>
        <v>22962</v>
      </c>
      <c r="I2" s="19" t="n">
        <v>5851</v>
      </c>
      <c r="J2" s="18" t="n">
        <v>700</v>
      </c>
      <c r="K2" s="18" t="n">
        <v>8449</v>
      </c>
      <c r="L2" s="18" t="n">
        <v>578</v>
      </c>
      <c r="M2" s="18" t="n">
        <v>3288</v>
      </c>
      <c r="N2" s="18" t="n">
        <f aca="false">SUM(I2:M2)</f>
        <v>18866</v>
      </c>
      <c r="O2" s="18" t="n">
        <f aca="false">+I2-U2-AA2</f>
        <v>5464</v>
      </c>
      <c r="P2" s="18" t="n">
        <f aca="false">+J2-V2-AB2</f>
        <v>700</v>
      </c>
      <c r="Q2" s="18" t="n">
        <f aca="false">+K2-W2-AC2</f>
        <v>7859</v>
      </c>
      <c r="R2" s="20" t="n">
        <f aca="false">+L2-X2-AD2</f>
        <v>526</v>
      </c>
      <c r="S2" s="20" t="n">
        <f aca="false">+M2-Y2-AE2</f>
        <v>3162</v>
      </c>
      <c r="T2" s="18" t="n">
        <f aca="false">SUM(O2:S2)</f>
        <v>17711</v>
      </c>
      <c r="U2" s="1" t="n">
        <v>195</v>
      </c>
      <c r="W2" s="1" t="n">
        <v>65</v>
      </c>
      <c r="Y2" s="1" t="n">
        <v>32</v>
      </c>
      <c r="Z2" s="1" t="n">
        <v>292</v>
      </c>
      <c r="AA2" s="1" t="n">
        <v>192</v>
      </c>
      <c r="AC2" s="1" t="n">
        <v>525</v>
      </c>
      <c r="AD2" s="1" t="n">
        <v>52</v>
      </c>
      <c r="AE2" s="1" t="n">
        <v>94</v>
      </c>
      <c r="AF2" s="1" t="n">
        <v>863</v>
      </c>
    </row>
    <row r="3" customFormat="false" ht="12.8" hidden="false" customHeight="false" outlineLevel="0" collapsed="false">
      <c r="A3" s="21" t="n">
        <v>24</v>
      </c>
      <c r="B3" s="21" t="s">
        <v>43</v>
      </c>
      <c r="C3" s="22" t="n">
        <v>2635</v>
      </c>
      <c r="D3" s="22" t="n">
        <v>183</v>
      </c>
      <c r="E3" s="22" t="n">
        <v>1407</v>
      </c>
      <c r="F3" s="22" t="n">
        <v>206</v>
      </c>
      <c r="G3" s="23" t="n">
        <v>433</v>
      </c>
      <c r="H3" s="18" t="n">
        <f aca="false">SUM(C3:G3)</f>
        <v>4864</v>
      </c>
      <c r="I3" s="24" t="n">
        <v>2636</v>
      </c>
      <c r="J3" s="25" t="n">
        <v>186</v>
      </c>
      <c r="K3" s="25" t="n">
        <v>1407</v>
      </c>
      <c r="L3" s="25" t="n">
        <v>206</v>
      </c>
      <c r="M3" s="25" t="n">
        <v>433</v>
      </c>
      <c r="N3" s="18" t="n">
        <f aca="false">SUM(I3:M3)</f>
        <v>4868</v>
      </c>
      <c r="O3" s="25" t="n">
        <f aca="false">+I3-U3-AA3</f>
        <v>2531</v>
      </c>
      <c r="P3" s="25" t="n">
        <f aca="false">+J3-V3-AB3</f>
        <v>186</v>
      </c>
      <c r="Q3" s="25" t="n">
        <f aca="false">+K3-W3-AC3</f>
        <v>1390</v>
      </c>
      <c r="R3" s="26" t="n">
        <f aca="false">+L3-X3-AD3</f>
        <v>206</v>
      </c>
      <c r="S3" s="26" t="n">
        <f aca="false">+M3-Y3-AE3</f>
        <v>426</v>
      </c>
      <c r="T3" s="18" t="n">
        <f aca="false">SUM(O3:S3)</f>
        <v>4739</v>
      </c>
      <c r="U3" s="1" t="n">
        <v>58</v>
      </c>
      <c r="W3" s="1" t="n">
        <v>12</v>
      </c>
      <c r="Y3" s="1" t="n">
        <v>4</v>
      </c>
      <c r="Z3" s="1" t="n">
        <v>74</v>
      </c>
      <c r="AA3" s="1" t="n">
        <v>47</v>
      </c>
      <c r="AC3" s="1" t="n">
        <v>5</v>
      </c>
      <c r="AE3" s="1" t="n">
        <v>3</v>
      </c>
      <c r="AF3" s="1" t="n">
        <v>55</v>
      </c>
    </row>
    <row r="4" customFormat="false" ht="12.8" hidden="false" customHeight="false" outlineLevel="0" collapsed="false">
      <c r="A4" s="21" t="n">
        <v>27</v>
      </c>
      <c r="B4" s="21" t="s">
        <v>44</v>
      </c>
      <c r="C4" s="22" t="n">
        <v>3373</v>
      </c>
      <c r="D4" s="22" t="n">
        <v>185</v>
      </c>
      <c r="E4" s="22" t="n">
        <v>2129</v>
      </c>
      <c r="F4" s="22" t="n">
        <v>339</v>
      </c>
      <c r="G4" s="17" t="n">
        <v>520</v>
      </c>
      <c r="H4" s="18" t="n">
        <f aca="false">SUM(C4:G4)</f>
        <v>6546</v>
      </c>
      <c r="I4" s="24" t="n">
        <v>3373</v>
      </c>
      <c r="J4" s="25" t="n">
        <v>185</v>
      </c>
      <c r="K4" s="25" t="n">
        <v>2108</v>
      </c>
      <c r="L4" s="25" t="n">
        <v>339</v>
      </c>
      <c r="M4" s="25" t="n">
        <v>520</v>
      </c>
      <c r="N4" s="18" t="n">
        <f aca="false">SUM(I4:M4)</f>
        <v>6525</v>
      </c>
      <c r="O4" s="25" t="n">
        <f aca="false">+I4-U4-AA4</f>
        <v>3276</v>
      </c>
      <c r="P4" s="25" t="n">
        <f aca="false">+J4-V4-AB4</f>
        <v>185</v>
      </c>
      <c r="Q4" s="25" t="n">
        <f aca="false">+K4-W4-AC4</f>
        <v>2011</v>
      </c>
      <c r="R4" s="26" t="n">
        <f aca="false">+L4-X4-AD4</f>
        <v>338</v>
      </c>
      <c r="S4" s="26" t="n">
        <f aca="false">+M4-Y4-AE4</f>
        <v>507</v>
      </c>
      <c r="T4" s="18" t="n">
        <f aca="false">SUM(O4:S4)</f>
        <v>6317</v>
      </c>
      <c r="U4" s="1" t="n">
        <v>37</v>
      </c>
      <c r="W4" s="1" t="n">
        <v>21</v>
      </c>
      <c r="X4" s="1" t="n">
        <v>0</v>
      </c>
      <c r="Y4" s="1" t="n">
        <v>7</v>
      </c>
      <c r="Z4" s="1" t="n">
        <v>65</v>
      </c>
      <c r="AA4" s="1" t="n">
        <v>60</v>
      </c>
      <c r="AC4" s="1" t="n">
        <v>76</v>
      </c>
      <c r="AD4" s="1" t="n">
        <v>1</v>
      </c>
      <c r="AE4" s="1" t="n">
        <v>6</v>
      </c>
      <c r="AF4" s="1" t="n">
        <v>143</v>
      </c>
    </row>
    <row r="5" customFormat="false" ht="12.8" hidden="false" customHeight="false" outlineLevel="0" collapsed="false">
      <c r="A5" s="21" t="n">
        <v>28</v>
      </c>
      <c r="B5" s="21" t="s">
        <v>45</v>
      </c>
      <c r="C5" s="22" t="n">
        <v>2688</v>
      </c>
      <c r="D5" s="22" t="n">
        <v>310</v>
      </c>
      <c r="E5" s="22" t="n">
        <v>2199</v>
      </c>
      <c r="F5" s="22" t="n">
        <v>282</v>
      </c>
      <c r="G5" s="23" t="n">
        <v>516</v>
      </c>
      <c r="H5" s="18" t="n">
        <f aca="false">SUM(C5:G5)</f>
        <v>5995</v>
      </c>
      <c r="I5" s="24" t="n">
        <v>2688</v>
      </c>
      <c r="J5" s="25" t="n">
        <v>305</v>
      </c>
      <c r="K5" s="25" t="n">
        <v>2180</v>
      </c>
      <c r="L5" s="25" t="n">
        <v>282</v>
      </c>
      <c r="M5" s="25" t="n">
        <v>516</v>
      </c>
      <c r="N5" s="18" t="n">
        <f aca="false">SUM(I5:M5)</f>
        <v>5971</v>
      </c>
      <c r="O5" s="25" t="n">
        <f aca="false">+I5-U5-AA5</f>
        <v>2624</v>
      </c>
      <c r="P5" s="25" t="n">
        <f aca="false">+J5-V5-AB5</f>
        <v>305</v>
      </c>
      <c r="Q5" s="25" t="n">
        <f aca="false">+K5-W5-AC5</f>
        <v>2140</v>
      </c>
      <c r="R5" s="26" t="n">
        <f aca="false">+L5-X5-AD5</f>
        <v>279</v>
      </c>
      <c r="S5" s="26" t="n">
        <f aca="false">+M5-Y5-AE5</f>
        <v>510</v>
      </c>
      <c r="T5" s="18" t="n">
        <f aca="false">SUM(O5:S5)</f>
        <v>5858</v>
      </c>
      <c r="U5" s="1" t="n">
        <v>42</v>
      </c>
      <c r="W5" s="1" t="n">
        <v>0</v>
      </c>
      <c r="X5" s="1" t="n">
        <v>3</v>
      </c>
      <c r="Y5" s="1" t="n">
        <v>2</v>
      </c>
      <c r="Z5" s="1" t="n">
        <v>76</v>
      </c>
      <c r="AA5" s="1" t="n">
        <v>22</v>
      </c>
      <c r="AC5" s="1" t="n">
        <v>40</v>
      </c>
      <c r="AE5" s="1" t="n">
        <v>4</v>
      </c>
      <c r="AF5" s="1" t="n">
        <v>66</v>
      </c>
    </row>
    <row r="6" customFormat="false" ht="12.8" hidden="false" customHeight="false" outlineLevel="0" collapsed="false">
      <c r="A6" s="21" t="n">
        <v>32</v>
      </c>
      <c r="B6" s="21" t="s">
        <v>46</v>
      </c>
      <c r="C6" s="22" t="n">
        <v>3001</v>
      </c>
      <c r="D6" s="22" t="n">
        <v>1015</v>
      </c>
      <c r="E6" s="22" t="n">
        <v>2749</v>
      </c>
      <c r="F6" s="22" t="n">
        <v>312</v>
      </c>
      <c r="G6" s="17" t="n">
        <v>559</v>
      </c>
      <c r="H6" s="18" t="n">
        <f aca="false">SUM(C6:G6)</f>
        <v>7636</v>
      </c>
      <c r="I6" s="24" t="n">
        <v>3001</v>
      </c>
      <c r="J6" s="25" t="n">
        <v>1015</v>
      </c>
      <c r="K6" s="25" t="n">
        <v>2735</v>
      </c>
      <c r="L6" s="25" t="n">
        <v>312</v>
      </c>
      <c r="M6" s="25" t="n">
        <v>559</v>
      </c>
      <c r="N6" s="18" t="n">
        <f aca="false">SUM(I6:M6)</f>
        <v>7622</v>
      </c>
      <c r="O6" s="25" t="n">
        <f aca="false">+I6-U6-AA6</f>
        <v>2882</v>
      </c>
      <c r="P6" s="25" t="n">
        <f aca="false">+J6-V6-AB6</f>
        <v>1015</v>
      </c>
      <c r="Q6" s="25" t="n">
        <f aca="false">+K6-W6-AC6</f>
        <v>2599</v>
      </c>
      <c r="R6" s="26" t="n">
        <f aca="false">+L6-X6-AD6</f>
        <v>300</v>
      </c>
      <c r="S6" s="26" t="n">
        <f aca="false">+M6-Y6-AE6</f>
        <v>545</v>
      </c>
      <c r="T6" s="18" t="n">
        <f aca="false">SUM(O6:S6)</f>
        <v>7341</v>
      </c>
      <c r="U6" s="1" t="n">
        <v>63</v>
      </c>
      <c r="W6" s="1" t="n">
        <v>98</v>
      </c>
      <c r="X6" s="1" t="n">
        <v>10</v>
      </c>
      <c r="Y6" s="1" t="n">
        <v>6</v>
      </c>
      <c r="Z6" s="1" t="n">
        <v>177</v>
      </c>
      <c r="AA6" s="1" t="n">
        <v>56</v>
      </c>
      <c r="AC6" s="1" t="n">
        <v>38</v>
      </c>
      <c r="AD6" s="1" t="n">
        <v>2</v>
      </c>
      <c r="AE6" s="1" t="n">
        <v>8</v>
      </c>
      <c r="AF6" s="1" t="n">
        <v>104</v>
      </c>
    </row>
    <row r="7" customFormat="false" ht="12.8" hidden="false" customHeight="false" outlineLevel="0" collapsed="false">
      <c r="A7" s="21" t="n">
        <v>44</v>
      </c>
      <c r="B7" s="21" t="s">
        <v>47</v>
      </c>
      <c r="C7" s="22" t="n">
        <v>5870</v>
      </c>
      <c r="D7" s="22" t="n">
        <v>770</v>
      </c>
      <c r="E7" s="22" t="n">
        <v>7296</v>
      </c>
      <c r="F7" s="22" t="n">
        <v>792</v>
      </c>
      <c r="G7" s="23" t="n">
        <v>928</v>
      </c>
      <c r="H7" s="18" t="n">
        <f aca="false">SUM(C7:G7)</f>
        <v>15656</v>
      </c>
      <c r="I7" s="24" t="n">
        <v>5870</v>
      </c>
      <c r="J7" s="25" t="n">
        <v>820</v>
      </c>
      <c r="K7" s="25" t="n">
        <v>6938</v>
      </c>
      <c r="L7" s="25" t="n">
        <v>769</v>
      </c>
      <c r="M7" s="25" t="n">
        <v>928</v>
      </c>
      <c r="N7" s="18" t="n">
        <f aca="false">SUM(I7:M7)</f>
        <v>15325</v>
      </c>
      <c r="O7" s="25" t="n">
        <f aca="false">+I7-U7-AA7</f>
        <v>5635</v>
      </c>
      <c r="P7" s="25" t="n">
        <f aca="false">+J7-V7-AB7</f>
        <v>813</v>
      </c>
      <c r="Q7" s="25" t="n">
        <f aca="false">+K7-W7-AC7</f>
        <v>6684</v>
      </c>
      <c r="R7" s="26" t="n">
        <f aca="false">+L7-X7-AD7</f>
        <v>743</v>
      </c>
      <c r="S7" s="26" t="n">
        <f aca="false">+M7-Y7-AE7</f>
        <v>903</v>
      </c>
      <c r="T7" s="18" t="n">
        <f aca="false">SUM(O7:S7)</f>
        <v>14778</v>
      </c>
      <c r="U7" s="1" t="n">
        <v>132</v>
      </c>
      <c r="V7" s="1" t="n">
        <v>7</v>
      </c>
      <c r="W7" s="1" t="n">
        <v>184</v>
      </c>
      <c r="X7" s="1" t="n">
        <v>6</v>
      </c>
      <c r="Y7" s="1" t="n">
        <v>7</v>
      </c>
      <c r="Z7" s="1" t="n">
        <v>329</v>
      </c>
      <c r="AA7" s="1" t="n">
        <v>103</v>
      </c>
      <c r="AC7" s="1" t="n">
        <v>70</v>
      </c>
      <c r="AD7" s="1" t="n">
        <v>20</v>
      </c>
      <c r="AE7" s="1" t="n">
        <v>18</v>
      </c>
      <c r="AF7" s="1" t="n">
        <v>211</v>
      </c>
    </row>
    <row r="8" customFormat="false" ht="12.8" hidden="false" customHeight="false" outlineLevel="0" collapsed="false">
      <c r="A8" s="21" t="n">
        <v>52</v>
      </c>
      <c r="B8" s="21" t="s">
        <v>48</v>
      </c>
      <c r="C8" s="22" t="n">
        <v>3088</v>
      </c>
      <c r="D8" s="22" t="n">
        <v>380</v>
      </c>
      <c r="E8" s="22" t="n">
        <v>2581</v>
      </c>
      <c r="F8" s="22" t="n">
        <v>259</v>
      </c>
      <c r="G8" s="17" t="n">
        <f aca="false">681+30</f>
        <v>711</v>
      </c>
      <c r="H8" s="18" t="n">
        <f aca="false">SUM(C8:G8)</f>
        <v>7019</v>
      </c>
      <c r="I8" s="24" t="n">
        <v>3082</v>
      </c>
      <c r="J8" s="25" t="n">
        <v>384</v>
      </c>
      <c r="K8" s="25" t="n">
        <v>2573</v>
      </c>
      <c r="L8" s="25" t="n">
        <v>259</v>
      </c>
      <c r="M8" s="25" t="n">
        <v>711</v>
      </c>
      <c r="N8" s="18" t="n">
        <f aca="false">SUM(I8:M8)</f>
        <v>7009</v>
      </c>
      <c r="O8" s="25" t="n">
        <f aca="false">+I8-U8-AA8</f>
        <v>2990</v>
      </c>
      <c r="P8" s="25" t="n">
        <f aca="false">+J8-V8-AB8</f>
        <v>384</v>
      </c>
      <c r="Q8" s="25" t="n">
        <f aca="false">+K8-W8-AC8</f>
        <v>2496</v>
      </c>
      <c r="R8" s="26" t="n">
        <f aca="false">+L8-X8-AD8</f>
        <v>259</v>
      </c>
      <c r="S8" s="26" t="n">
        <f aca="false">+M8-Y8-AE8</f>
        <v>705</v>
      </c>
      <c r="T8" s="18" t="n">
        <f aca="false">SUM(O8:S8)</f>
        <v>6834</v>
      </c>
      <c r="U8" s="1" t="n">
        <v>82</v>
      </c>
      <c r="W8" s="1" t="n">
        <v>48</v>
      </c>
      <c r="Y8" s="1" t="n">
        <v>1</v>
      </c>
      <c r="Z8" s="1" t="n">
        <v>131</v>
      </c>
      <c r="AA8" s="1" t="n">
        <v>10</v>
      </c>
      <c r="AC8" s="1" t="n">
        <v>29</v>
      </c>
      <c r="AE8" s="1" t="n">
        <v>5</v>
      </c>
      <c r="AF8" s="1" t="n">
        <v>44</v>
      </c>
    </row>
    <row r="9" customFormat="false" ht="12.8" hidden="false" customHeight="false" outlineLevel="0" collapsed="false">
      <c r="A9" s="21" t="n">
        <v>53</v>
      </c>
      <c r="B9" s="21" t="s">
        <v>49</v>
      </c>
      <c r="C9" s="22" t="n">
        <v>2622</v>
      </c>
      <c r="D9" s="22" t="n">
        <v>300</v>
      </c>
      <c r="E9" s="22" t="n">
        <v>1397</v>
      </c>
      <c r="F9" s="22" t="n">
        <v>348</v>
      </c>
      <c r="G9" s="23" t="n">
        <v>566</v>
      </c>
      <c r="H9" s="18" t="n">
        <f aca="false">SUM(C9:G9)</f>
        <v>5233</v>
      </c>
      <c r="I9" s="24" t="n">
        <v>2622</v>
      </c>
      <c r="J9" s="25" t="n">
        <v>300</v>
      </c>
      <c r="K9" s="25" t="n">
        <v>1257</v>
      </c>
      <c r="L9" s="25" t="n">
        <v>348</v>
      </c>
      <c r="M9" s="25" t="n">
        <v>566</v>
      </c>
      <c r="N9" s="18" t="n">
        <f aca="false">SUM(I9:M9)</f>
        <v>5093</v>
      </c>
      <c r="O9" s="25" t="n">
        <f aca="false">+I9-U9-AA9</f>
        <v>2517</v>
      </c>
      <c r="P9" s="25" t="n">
        <f aca="false">+J9-V9-AB9</f>
        <v>300</v>
      </c>
      <c r="Q9" s="25" t="n">
        <f aca="false">+K9-W9-AC9</f>
        <v>1201</v>
      </c>
      <c r="R9" s="26" t="n">
        <f aca="false">+L9-X9-AD9</f>
        <v>334</v>
      </c>
      <c r="S9" s="26" t="n">
        <f aca="false">+M9-Y9-AE9</f>
        <v>561</v>
      </c>
      <c r="T9" s="18" t="n">
        <f aca="false">SUM(O9:S9)</f>
        <v>4913</v>
      </c>
      <c r="U9" s="1" t="n">
        <v>97</v>
      </c>
      <c r="W9" s="1" t="n">
        <v>51</v>
      </c>
      <c r="X9" s="1" t="n">
        <v>8</v>
      </c>
      <c r="Y9" s="1" t="n">
        <v>5</v>
      </c>
      <c r="Z9" s="1" t="n">
        <v>161</v>
      </c>
      <c r="AA9" s="1" t="n">
        <v>8</v>
      </c>
      <c r="AC9" s="1" t="n">
        <v>5</v>
      </c>
      <c r="AD9" s="1" t="n">
        <v>6</v>
      </c>
      <c r="AF9" s="1" t="n">
        <v>19</v>
      </c>
    </row>
    <row r="10" customFormat="false" ht="12.8" hidden="false" customHeight="false" outlineLevel="0" collapsed="false">
      <c r="A10" s="21" t="n">
        <v>75</v>
      </c>
      <c r="B10" s="21" t="s">
        <v>50</v>
      </c>
      <c r="C10" s="22" t="n">
        <v>5073</v>
      </c>
      <c r="D10" s="22" t="n">
        <v>522</v>
      </c>
      <c r="E10" s="22" t="n">
        <v>2875</v>
      </c>
      <c r="F10" s="22" t="n">
        <v>647</v>
      </c>
      <c r="G10" s="17" t="n">
        <v>868</v>
      </c>
      <c r="H10" s="18" t="n">
        <f aca="false">SUM(C10:G10)</f>
        <v>9985</v>
      </c>
      <c r="I10" s="24" t="n">
        <v>5073</v>
      </c>
      <c r="J10" s="25" t="n">
        <v>522</v>
      </c>
      <c r="K10" s="25" t="n">
        <v>2743</v>
      </c>
      <c r="L10" s="25" t="n">
        <v>647</v>
      </c>
      <c r="M10" s="25" t="n">
        <v>868</v>
      </c>
      <c r="N10" s="18" t="n">
        <f aca="false">SUM(I10:M10)</f>
        <v>9853</v>
      </c>
      <c r="O10" s="25" t="n">
        <f aca="false">+I10-U10-AA10</f>
        <v>4771</v>
      </c>
      <c r="P10" s="25" t="n">
        <f aca="false">+J10-V10-AB10</f>
        <v>522</v>
      </c>
      <c r="Q10" s="25" t="n">
        <f aca="false">+K10-W10-AC10</f>
        <v>2614</v>
      </c>
      <c r="R10" s="26" t="n">
        <f aca="false">+L10-X10-AD10</f>
        <v>607</v>
      </c>
      <c r="S10" s="26" t="n">
        <f aca="false">+M10-Y10-AE10</f>
        <v>842</v>
      </c>
      <c r="T10" s="18" t="n">
        <f aca="false">SUM(O10:S10)</f>
        <v>9356</v>
      </c>
      <c r="U10" s="1" t="n">
        <v>272</v>
      </c>
      <c r="W10" s="1" t="n">
        <v>105</v>
      </c>
      <c r="X10" s="1" t="n">
        <v>34</v>
      </c>
      <c r="Y10" s="1" t="n">
        <v>21</v>
      </c>
      <c r="Z10" s="1" t="n">
        <v>432</v>
      </c>
      <c r="AA10" s="1" t="n">
        <v>30</v>
      </c>
      <c r="AC10" s="1" t="n">
        <v>24</v>
      </c>
      <c r="AD10" s="1" t="n">
        <v>6</v>
      </c>
      <c r="AE10" s="1" t="n">
        <v>5</v>
      </c>
      <c r="AF10" s="1" t="n">
        <v>65</v>
      </c>
    </row>
    <row r="11" customFormat="false" ht="12.8" hidden="false" customHeight="false" outlineLevel="0" collapsed="false">
      <c r="A11" s="21" t="n">
        <v>76</v>
      </c>
      <c r="B11" s="21" t="s">
        <v>51</v>
      </c>
      <c r="C11" s="22" t="n">
        <v>4899</v>
      </c>
      <c r="D11" s="22" t="n">
        <v>445</v>
      </c>
      <c r="E11" s="22" t="n">
        <v>2580</v>
      </c>
      <c r="F11" s="22" t="n">
        <v>621</v>
      </c>
      <c r="G11" s="23" t="n">
        <v>689</v>
      </c>
      <c r="H11" s="18" t="n">
        <f aca="false">SUM(C11:G11)</f>
        <v>9234</v>
      </c>
      <c r="I11" s="24" t="n">
        <v>4899</v>
      </c>
      <c r="J11" s="25" t="n">
        <v>420</v>
      </c>
      <c r="K11" s="25" t="n">
        <v>2558</v>
      </c>
      <c r="L11" s="25" t="n">
        <v>621</v>
      </c>
      <c r="M11" s="25" t="n">
        <v>689</v>
      </c>
      <c r="N11" s="18" t="n">
        <f aca="false">SUM(I11:M11)</f>
        <v>9187</v>
      </c>
      <c r="O11" s="25" t="n">
        <f aca="false">+I11-U11-AA11</f>
        <v>4698</v>
      </c>
      <c r="P11" s="25" t="n">
        <f aca="false">+J11-V11-AB11</f>
        <v>420</v>
      </c>
      <c r="Q11" s="25" t="n">
        <f aca="false">+K11-W11-AC11</f>
        <v>2490</v>
      </c>
      <c r="R11" s="26" t="n">
        <f aca="false">+L11-X11-AD11</f>
        <v>614</v>
      </c>
      <c r="S11" s="26" t="n">
        <f aca="false">+M11-Y11-AE11</f>
        <v>651</v>
      </c>
      <c r="T11" s="18" t="n">
        <f aca="false">SUM(O11:S11)</f>
        <v>8873</v>
      </c>
      <c r="U11" s="1" t="n">
        <v>159</v>
      </c>
      <c r="W11" s="1" t="n">
        <v>65</v>
      </c>
      <c r="X11" s="1" t="n">
        <v>7</v>
      </c>
      <c r="Y11" s="1" t="n">
        <v>15</v>
      </c>
      <c r="Z11" s="1" t="n">
        <v>246</v>
      </c>
      <c r="AA11" s="1" t="n">
        <v>42</v>
      </c>
      <c r="AC11" s="1" t="n">
        <v>3</v>
      </c>
      <c r="AE11" s="1" t="n">
        <v>23</v>
      </c>
      <c r="AF11" s="1" t="n">
        <v>68</v>
      </c>
    </row>
    <row r="12" customFormat="false" ht="12.8" hidden="false" customHeight="false" outlineLevel="0" collapsed="false">
      <c r="A12" s="21" t="n">
        <v>84</v>
      </c>
      <c r="B12" s="21" t="s">
        <v>52</v>
      </c>
      <c r="C12" s="22" t="n">
        <v>6502</v>
      </c>
      <c r="D12" s="22" t="n">
        <v>330</v>
      </c>
      <c r="E12" s="22" t="n">
        <v>5393</v>
      </c>
      <c r="F12" s="22" t="n">
        <v>670</v>
      </c>
      <c r="G12" s="17" t="n">
        <v>1257</v>
      </c>
      <c r="H12" s="18" t="n">
        <f aca="false">SUM(C12:G12)</f>
        <v>14152</v>
      </c>
      <c r="I12" s="24" t="n">
        <v>6502</v>
      </c>
      <c r="J12" s="25" t="n">
        <v>410</v>
      </c>
      <c r="K12" s="25" t="n">
        <v>5281</v>
      </c>
      <c r="L12" s="25" t="n">
        <v>670</v>
      </c>
      <c r="M12" s="25" t="n">
        <v>1257</v>
      </c>
      <c r="N12" s="18" t="n">
        <f aca="false">SUM(I12:M12)</f>
        <v>14120</v>
      </c>
      <c r="O12" s="25" t="n">
        <f aca="false">+I12-U12-AA12</f>
        <v>6205</v>
      </c>
      <c r="P12" s="25" t="n">
        <f aca="false">+J12-V12-AB12</f>
        <v>410</v>
      </c>
      <c r="Q12" s="25" t="n">
        <f aca="false">+K12-W12-AC12</f>
        <v>5104</v>
      </c>
      <c r="R12" s="25" t="n">
        <f aca="false">+L12-X12-AD12</f>
        <v>651</v>
      </c>
      <c r="S12" s="25" t="n">
        <f aca="false">+M12-Y12-AE12</f>
        <v>1206</v>
      </c>
      <c r="T12" s="18" t="n">
        <f aca="false">SUM(O12:S12)</f>
        <v>13576</v>
      </c>
      <c r="U12" s="1" t="n">
        <v>221</v>
      </c>
      <c r="W12" s="1" t="n">
        <v>141</v>
      </c>
      <c r="X12" s="1" t="n">
        <v>3</v>
      </c>
      <c r="Y12" s="1" t="n">
        <v>47</v>
      </c>
      <c r="Z12" s="1" t="n">
        <v>412</v>
      </c>
      <c r="AA12" s="1" t="n">
        <v>76</v>
      </c>
      <c r="AC12" s="1" t="n">
        <v>36</v>
      </c>
      <c r="AD12" s="1" t="n">
        <v>16</v>
      </c>
      <c r="AE12" s="1" t="n">
        <v>4</v>
      </c>
      <c r="AF12" s="1" t="n">
        <v>132</v>
      </c>
    </row>
    <row r="13" customFormat="false" ht="12.8" hidden="false" customHeight="false" outlineLevel="0" collapsed="false">
      <c r="A13" s="21" t="n">
        <v>93</v>
      </c>
      <c r="B13" s="21" t="s">
        <v>53</v>
      </c>
      <c r="C13" s="22" t="n">
        <v>3479</v>
      </c>
      <c r="D13" s="22" t="n">
        <v>380</v>
      </c>
      <c r="E13" s="22" t="n">
        <v>3159</v>
      </c>
      <c r="F13" s="22" t="n">
        <v>297</v>
      </c>
      <c r="G13" s="23" t="n">
        <v>601</v>
      </c>
      <c r="H13" s="18" t="n">
        <f aca="false">SUM(C13:G13)</f>
        <v>7916</v>
      </c>
      <c r="I13" s="24" t="n">
        <v>3479</v>
      </c>
      <c r="J13" s="25" t="n">
        <v>380</v>
      </c>
      <c r="K13" s="25" t="n">
        <v>3143</v>
      </c>
      <c r="L13" s="25" t="n">
        <v>297</v>
      </c>
      <c r="M13" s="25" t="n">
        <v>601</v>
      </c>
      <c r="N13" s="18" t="n">
        <f aca="false">SUM(I13:M13)</f>
        <v>7900</v>
      </c>
      <c r="O13" s="25" t="n">
        <f aca="false">+I13-U13-AA13</f>
        <v>3223</v>
      </c>
      <c r="P13" s="25" t="n">
        <f aca="false">+J13-V13-AB13</f>
        <v>380</v>
      </c>
      <c r="Q13" s="25" t="n">
        <f aca="false">+K13-W13-AC13</f>
        <v>2972</v>
      </c>
      <c r="R13" s="26" t="n">
        <f aca="false">+L13-X13-AD13</f>
        <v>280</v>
      </c>
      <c r="S13" s="26" t="n">
        <f aca="false">+M13-Y13-AE13</f>
        <v>584</v>
      </c>
      <c r="T13" s="18" t="n">
        <f aca="false">SUM(O13:S13)</f>
        <v>7439</v>
      </c>
      <c r="U13" s="1" t="n">
        <v>196</v>
      </c>
      <c r="W13" s="1" t="n">
        <v>128</v>
      </c>
      <c r="X13" s="1" t="n">
        <v>5</v>
      </c>
      <c r="Y13" s="1" t="n">
        <v>5</v>
      </c>
      <c r="Z13" s="1" t="n">
        <v>334</v>
      </c>
      <c r="AA13" s="1" t="n">
        <v>60</v>
      </c>
      <c r="AC13" s="1" t="n">
        <v>43</v>
      </c>
      <c r="AD13" s="1" t="n">
        <v>12</v>
      </c>
      <c r="AE13" s="1" t="n">
        <v>12</v>
      </c>
      <c r="AF13" s="1" t="n">
        <v>127</v>
      </c>
      <c r="XFB13" s="4"/>
      <c r="XFC13" s="4"/>
      <c r="XFD13" s="4"/>
    </row>
    <row r="14" customFormat="false" ht="12.8" hidden="false" customHeight="false" outlineLevel="0" collapsed="false">
      <c r="A14" s="27" t="n">
        <v>101</v>
      </c>
      <c r="B14" s="27" t="s">
        <v>54</v>
      </c>
      <c r="E14" s="8" t="n">
        <v>32</v>
      </c>
      <c r="H14" s="18" t="n">
        <f aca="false">SUM(C14:G14)</f>
        <v>32</v>
      </c>
      <c r="P14" s="4"/>
      <c r="Q14" s="1" t="n">
        <v>32</v>
      </c>
      <c r="T14" s="1" t="n">
        <v>32</v>
      </c>
      <c r="XFB14" s="4"/>
      <c r="XFC14" s="4"/>
      <c r="XFD14" s="4"/>
    </row>
    <row r="15" customFormat="false" ht="12.8" hidden="false" customHeight="false" outlineLevel="0" collapsed="false">
      <c r="A15" s="27" t="n">
        <v>102</v>
      </c>
      <c r="B15" s="27" t="s">
        <v>55</v>
      </c>
      <c r="E15" s="8" t="n">
        <v>12</v>
      </c>
      <c r="H15" s="18" t="n">
        <f aca="false">SUM(C15:G15)</f>
        <v>12</v>
      </c>
      <c r="Q15" s="1" t="n">
        <v>12</v>
      </c>
      <c r="T15" s="1" t="n">
        <v>12</v>
      </c>
      <c r="XFB15" s="4"/>
      <c r="XFC15" s="4"/>
      <c r="XFD15" s="4"/>
    </row>
    <row r="16" s="4" customFormat="true" ht="12.8" hidden="false" customHeight="false" outlineLevel="0" collapsed="false">
      <c r="A16" s="21" t="n">
        <v>103</v>
      </c>
      <c r="B16" s="21" t="s">
        <v>56</v>
      </c>
      <c r="C16" s="22"/>
      <c r="D16" s="22"/>
      <c r="E16" s="22" t="n">
        <v>853</v>
      </c>
      <c r="F16" s="22"/>
      <c r="G16" s="23"/>
      <c r="H16" s="18" t="n">
        <f aca="false">SUM(C16:G16)</f>
        <v>853</v>
      </c>
      <c r="I16" s="24"/>
      <c r="J16" s="25"/>
      <c r="K16" s="25"/>
      <c r="L16" s="25"/>
      <c r="M16" s="25"/>
      <c r="N16" s="18" t="n">
        <f aca="false">SUM(I16:M16)</f>
        <v>0</v>
      </c>
      <c r="O16" s="25"/>
      <c r="P16" s="25"/>
      <c r="Q16" s="25" t="n">
        <v>853</v>
      </c>
      <c r="R16" s="26"/>
      <c r="S16" s="26"/>
      <c r="T16" s="18" t="n">
        <v>853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XFB16" s="0"/>
      <c r="XFC16" s="0"/>
      <c r="XFD16" s="0"/>
    </row>
    <row r="17" customFormat="false" ht="12.8" hidden="false" customHeight="false" outlineLevel="0" collapsed="false">
      <c r="A17" s="27" t="n">
        <v>104</v>
      </c>
      <c r="B17" s="27" t="s">
        <v>57</v>
      </c>
      <c r="E17" s="8" t="n">
        <v>95</v>
      </c>
      <c r="H17" s="18" t="n">
        <f aca="false">SUM(C17:G17)</f>
        <v>95</v>
      </c>
      <c r="Q17" s="1" t="n">
        <v>95</v>
      </c>
      <c r="T17" s="1" t="n">
        <v>95</v>
      </c>
    </row>
    <row r="18" customFormat="false" ht="12.8" hidden="false" customHeight="false" outlineLevel="0" collapsed="false">
      <c r="A18" s="21" t="n">
        <v>106</v>
      </c>
      <c r="B18" s="21" t="s">
        <v>58</v>
      </c>
      <c r="C18" s="22"/>
      <c r="D18" s="22"/>
      <c r="E18" s="22" t="n">
        <v>400</v>
      </c>
      <c r="F18" s="22"/>
      <c r="G18" s="23"/>
      <c r="H18" s="18" t="n">
        <f aca="false">SUM(C18:G18)</f>
        <v>400</v>
      </c>
      <c r="I18" s="24"/>
      <c r="J18" s="25"/>
      <c r="K18" s="25"/>
      <c r="L18" s="25"/>
      <c r="M18" s="25"/>
      <c r="N18" s="18"/>
      <c r="O18" s="25"/>
      <c r="P18" s="25"/>
      <c r="Q18" s="25" t="n">
        <v>400</v>
      </c>
      <c r="R18" s="26"/>
      <c r="S18" s="26"/>
      <c r="T18" s="18" t="n">
        <v>400</v>
      </c>
    </row>
    <row r="19" customFormat="false" ht="12.8" hidden="false" customHeight="false" outlineLevel="0" collapsed="false">
      <c r="A19" s="21" t="s">
        <v>59</v>
      </c>
      <c r="B19" s="21" t="s">
        <v>60</v>
      </c>
      <c r="C19" s="18" t="n">
        <f aca="false">SUM(C2:C18)</f>
        <v>49190</v>
      </c>
      <c r="D19" s="18" t="n">
        <f aca="false">SUM(D2:D18)</f>
        <v>5825</v>
      </c>
      <c r="E19" s="18" t="n">
        <f aca="false">SUM(E2:E18)</f>
        <v>46285</v>
      </c>
      <c r="F19" s="18" t="n">
        <f aca="false">SUM(F2:F18)</f>
        <v>5351</v>
      </c>
      <c r="G19" s="18" t="n">
        <f aca="false">SUM(G2:G18)</f>
        <v>11939</v>
      </c>
      <c r="H19" s="18" t="n">
        <f aca="false">SUM(H2:H18)</f>
        <v>118590</v>
      </c>
      <c r="I19" s="18" t="n">
        <f aca="false">SUM(I2:I18)</f>
        <v>49076</v>
      </c>
      <c r="J19" s="18" t="n">
        <f aca="false">SUM(J2:J18)</f>
        <v>5627</v>
      </c>
      <c r="K19" s="18" t="n">
        <f aca="false">SUM(K2:K18)</f>
        <v>41372</v>
      </c>
      <c r="L19" s="18" t="n">
        <f aca="false">SUM(L2:L18)</f>
        <v>5328</v>
      </c>
      <c r="M19" s="18" t="n">
        <f aca="false">SUM(M2:M18)</f>
        <v>10936</v>
      </c>
      <c r="N19" s="18" t="n">
        <f aca="false">SUM(N2:N18)</f>
        <v>112339</v>
      </c>
      <c r="O19" s="18" t="n">
        <f aca="false">SUM(O2:O18)</f>
        <v>46816</v>
      </c>
      <c r="P19" s="18" t="n">
        <f aca="false">SUM(P2:P18)</f>
        <v>5620</v>
      </c>
      <c r="Q19" s="18" t="n">
        <f aca="false">SUM(Q2:Q18)</f>
        <v>40952</v>
      </c>
      <c r="R19" s="18" t="n">
        <f aca="false">SUM(R2:R18)</f>
        <v>5137</v>
      </c>
      <c r="S19" s="18" t="n">
        <f aca="false">SUM(S2:S18)</f>
        <v>10602</v>
      </c>
      <c r="T19" s="18" t="n">
        <f aca="false">SUM(T2:T18)</f>
        <v>109127</v>
      </c>
      <c r="U19" s="18" t="n">
        <f aca="false">SUM(U2:U18)</f>
        <v>1554</v>
      </c>
      <c r="V19" s="18" t="n">
        <f aca="false">SUM(V2:V18)</f>
        <v>7</v>
      </c>
      <c r="W19" s="18" t="n">
        <f aca="false">SUM(W2:W18)</f>
        <v>918</v>
      </c>
      <c r="X19" s="18" t="n">
        <f aca="false">SUM(X2:X18)</f>
        <v>76</v>
      </c>
      <c r="Y19" s="18" t="n">
        <f aca="false">SUM(Y2:Y18)</f>
        <v>152</v>
      </c>
      <c r="Z19" s="18" t="n">
        <f aca="false">SUM(Z2:Z18)</f>
        <v>2729</v>
      </c>
      <c r="AA19" s="18" t="n">
        <f aca="false">SUM(AA2:AA18)</f>
        <v>706</v>
      </c>
      <c r="AB19" s="18" t="n">
        <f aca="false">SUM(AB2:AB18)</f>
        <v>0</v>
      </c>
      <c r="AC19" s="18" t="n">
        <f aca="false">SUM(AC2:AC18)</f>
        <v>894</v>
      </c>
      <c r="AD19" s="18" t="n">
        <f aca="false">SUM(AD2:AD18)</f>
        <v>115</v>
      </c>
      <c r="AE19" s="18" t="n">
        <f aca="false">SUM(AE2:AE18)</f>
        <v>182</v>
      </c>
      <c r="AF19" s="18" t="n">
        <f aca="false">SUM(AF2:AF18)</f>
        <v>1897</v>
      </c>
    </row>
  </sheetData>
  <autoFilter ref="A1:AF19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5"/>
  <sheetViews>
    <sheetView showFormulas="false" showGridLines="true" showRowColHeaders="true" showZeros="true" rightToLeft="false" tabSelected="false" showOutlineSymbols="true" defaultGridColor="true" view="normal" topLeftCell="A18" colorId="64" zoomScale="181" zoomScaleNormal="181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28" t="s">
        <v>1</v>
      </c>
      <c r="B1" s="4" t="s">
        <v>61</v>
      </c>
      <c r="C1" s="4" t="s">
        <v>62</v>
      </c>
      <c r="D1" s="4" t="s">
        <v>63</v>
      </c>
      <c r="E1" s="4" t="s">
        <v>60</v>
      </c>
      <c r="F1" s="4" t="s">
        <v>64</v>
      </c>
      <c r="G1" s="4" t="s">
        <v>65</v>
      </c>
      <c r="H1" s="4" t="s">
        <v>66</v>
      </c>
      <c r="I1" s="4" t="s">
        <v>67</v>
      </c>
      <c r="J1" s="4" t="s">
        <v>68</v>
      </c>
      <c r="K1" s="4" t="s">
        <v>69</v>
      </c>
      <c r="L1" s="4" t="s">
        <v>70</v>
      </c>
      <c r="M1" s="4" t="s">
        <v>71</v>
      </c>
    </row>
    <row r="2" customFormat="false" ht="12.8" hidden="false" customHeight="false" outlineLevel="0" collapsed="false">
      <c r="A2" s="28" t="n">
        <v>45657</v>
      </c>
      <c r="B2" s="4" t="n">
        <v>2317</v>
      </c>
      <c r="C2" s="4" t="n">
        <v>1654</v>
      </c>
      <c r="D2" s="4" t="n">
        <v>278</v>
      </c>
      <c r="E2" s="4" t="n">
        <v>4249</v>
      </c>
      <c r="F2" s="4" t="n">
        <v>1124</v>
      </c>
      <c r="G2" s="4" t="n">
        <v>790</v>
      </c>
      <c r="H2" s="4" t="n">
        <v>143</v>
      </c>
      <c r="I2" s="4" t="n">
        <v>2057</v>
      </c>
      <c r="J2" s="4" t="n">
        <v>1193</v>
      </c>
      <c r="K2" s="4" t="n">
        <v>864</v>
      </c>
      <c r="L2" s="4" t="n">
        <v>135</v>
      </c>
      <c r="M2" s="4" t="n">
        <v>2192</v>
      </c>
    </row>
    <row r="3" customFormat="false" ht="12.8" hidden="false" customHeight="false" outlineLevel="0" collapsed="false">
      <c r="A3" s="28" t="n">
        <v>45626</v>
      </c>
      <c r="B3" s="4" t="n">
        <v>2312</v>
      </c>
      <c r="C3" s="4" t="n">
        <v>1557</v>
      </c>
      <c r="D3" s="4" t="n">
        <v>314</v>
      </c>
      <c r="E3" s="4" t="n">
        <v>4183</v>
      </c>
      <c r="F3" s="4" t="n">
        <v>542</v>
      </c>
      <c r="G3" s="4" t="n">
        <v>731</v>
      </c>
      <c r="H3" s="4" t="n">
        <v>244</v>
      </c>
      <c r="I3" s="4" t="n">
        <v>1517</v>
      </c>
      <c r="J3" s="4" t="n">
        <v>1770</v>
      </c>
      <c r="K3" s="4" t="n">
        <v>826</v>
      </c>
      <c r="L3" s="4" t="n">
        <v>70</v>
      </c>
      <c r="M3" s="4" t="n">
        <v>2666</v>
      </c>
    </row>
    <row r="4" customFormat="false" ht="12.8" hidden="false" customHeight="false" outlineLevel="0" collapsed="false">
      <c r="A4" s="28" t="n">
        <v>45596</v>
      </c>
      <c r="B4" s="4" t="n">
        <v>3258</v>
      </c>
      <c r="C4" s="4" t="n">
        <v>2879</v>
      </c>
      <c r="D4" s="4" t="n">
        <v>489</v>
      </c>
      <c r="E4" s="4" t="n">
        <v>6626</v>
      </c>
      <c r="F4" s="4" t="n">
        <v>1093</v>
      </c>
      <c r="G4" s="4" t="n">
        <v>1430</v>
      </c>
      <c r="H4" s="4" t="n">
        <v>272</v>
      </c>
      <c r="I4" s="4" t="n">
        <v>2795</v>
      </c>
      <c r="J4" s="4" t="n">
        <v>2165</v>
      </c>
      <c r="K4" s="4" t="n">
        <v>1449</v>
      </c>
      <c r="L4" s="4" t="n">
        <v>217</v>
      </c>
      <c r="M4" s="4" t="n">
        <v>3831</v>
      </c>
    </row>
    <row r="5" customFormat="false" ht="12.8" hidden="false" customHeight="false" outlineLevel="0" collapsed="false">
      <c r="A5" s="28" t="n">
        <v>45565</v>
      </c>
      <c r="B5" s="4" t="n">
        <v>2746</v>
      </c>
      <c r="C5" s="4" t="n">
        <v>1986</v>
      </c>
      <c r="D5" s="4" t="n">
        <v>371</v>
      </c>
      <c r="E5" s="4" t="n">
        <v>5103</v>
      </c>
      <c r="F5" s="4" t="n">
        <v>965</v>
      </c>
      <c r="G5" s="4" t="n">
        <v>964</v>
      </c>
      <c r="H5" s="4" t="n">
        <v>211</v>
      </c>
      <c r="I5" s="4" t="n">
        <v>2140</v>
      </c>
      <c r="J5" s="4" t="n">
        <v>1781</v>
      </c>
      <c r="K5" s="4" t="n">
        <v>1022</v>
      </c>
      <c r="L5" s="4" t="n">
        <v>160</v>
      </c>
      <c r="M5" s="4" t="n">
        <v>2963</v>
      </c>
    </row>
    <row r="6" customFormat="false" ht="12.8" hidden="false" customHeight="false" outlineLevel="0" collapsed="false">
      <c r="A6" s="28" t="n">
        <v>45535</v>
      </c>
      <c r="B6" s="4" t="n">
        <v>2585</v>
      </c>
      <c r="C6" s="4" t="n">
        <v>1244</v>
      </c>
      <c r="D6" s="4" t="n">
        <v>287</v>
      </c>
      <c r="E6" s="4" t="n">
        <v>4116</v>
      </c>
      <c r="F6" s="4" t="n">
        <v>924</v>
      </c>
      <c r="G6" s="4" t="n">
        <v>975</v>
      </c>
      <c r="H6" s="4" t="n">
        <v>194</v>
      </c>
      <c r="I6" s="4" t="n">
        <v>2093</v>
      </c>
      <c r="J6" s="4" t="n">
        <v>1661</v>
      </c>
      <c r="K6" s="4" t="n">
        <v>269</v>
      </c>
      <c r="L6" s="4" t="n">
        <v>93</v>
      </c>
      <c r="M6" s="4" t="n">
        <v>2023</v>
      </c>
    </row>
    <row r="7" customFormat="false" ht="12.8" hidden="false" customHeight="false" outlineLevel="0" collapsed="false">
      <c r="A7" s="28" t="n">
        <v>45504</v>
      </c>
      <c r="B7" s="4" t="n">
        <v>3535</v>
      </c>
      <c r="C7" s="4" t="n">
        <v>3649</v>
      </c>
      <c r="D7" s="4" t="n">
        <v>351</v>
      </c>
      <c r="E7" s="4" t="n">
        <v>7535</v>
      </c>
      <c r="F7" s="4" t="n">
        <v>1291</v>
      </c>
      <c r="G7" s="4" t="n">
        <v>1312</v>
      </c>
      <c r="H7" s="4" t="n">
        <v>173</v>
      </c>
      <c r="I7" s="4" t="n">
        <v>2776</v>
      </c>
      <c r="J7" s="4" t="n">
        <v>2244</v>
      </c>
      <c r="K7" s="4" t="n">
        <v>2337</v>
      </c>
      <c r="L7" s="4" t="n">
        <v>178</v>
      </c>
      <c r="M7" s="4" t="n">
        <v>4759</v>
      </c>
    </row>
    <row r="8" customFormat="false" ht="12.8" hidden="false" customHeight="false" outlineLevel="0" collapsed="false">
      <c r="A8" s="28" t="n">
        <v>45473</v>
      </c>
      <c r="B8" s="4" t="n">
        <v>3079</v>
      </c>
      <c r="C8" s="4" t="n">
        <v>2381</v>
      </c>
      <c r="D8" s="4" t="n">
        <v>314</v>
      </c>
      <c r="E8" s="4" t="n">
        <v>5774</v>
      </c>
      <c r="F8" s="4" t="n">
        <v>798</v>
      </c>
      <c r="G8" s="4" t="n">
        <v>1024</v>
      </c>
      <c r="H8" s="4" t="n">
        <v>295</v>
      </c>
      <c r="I8" s="4" t="n">
        <v>2117</v>
      </c>
      <c r="J8" s="4" t="n">
        <v>2281</v>
      </c>
      <c r="K8" s="4" t="n">
        <v>1357</v>
      </c>
      <c r="L8" s="4" t="n">
        <v>19</v>
      </c>
      <c r="M8" s="4" t="n">
        <v>3657</v>
      </c>
    </row>
    <row r="9" customFormat="false" ht="12.8" hidden="false" customHeight="false" outlineLevel="0" collapsed="false">
      <c r="A9" s="28" t="n">
        <v>45443</v>
      </c>
      <c r="B9" s="4" t="n">
        <v>2992</v>
      </c>
      <c r="C9" s="4" t="n">
        <v>2696</v>
      </c>
      <c r="D9" s="4" t="n">
        <v>328</v>
      </c>
      <c r="E9" s="4" t="n">
        <v>6016</v>
      </c>
      <c r="F9" s="4" t="n">
        <v>852</v>
      </c>
      <c r="G9" s="4" t="n">
        <v>1434</v>
      </c>
      <c r="H9" s="4" t="n">
        <v>113</v>
      </c>
      <c r="I9" s="4" t="n">
        <v>2399</v>
      </c>
      <c r="J9" s="4" t="n">
        <v>2140</v>
      </c>
      <c r="K9" s="4" t="n">
        <v>1262</v>
      </c>
      <c r="L9" s="4" t="n">
        <v>215</v>
      </c>
      <c r="M9" s="4" t="n">
        <v>3617</v>
      </c>
    </row>
    <row r="10" customFormat="false" ht="12.8" hidden="false" customHeight="false" outlineLevel="0" collapsed="false">
      <c r="A10" s="28" t="n">
        <v>45412</v>
      </c>
      <c r="B10" s="4" t="n">
        <v>2822</v>
      </c>
      <c r="C10" s="4" t="n">
        <v>2648</v>
      </c>
      <c r="D10" s="4" t="n">
        <v>317</v>
      </c>
      <c r="E10" s="4" t="n">
        <v>5787</v>
      </c>
      <c r="F10" s="4" t="n">
        <v>1702</v>
      </c>
      <c r="G10" s="4" t="n">
        <v>1421</v>
      </c>
      <c r="H10" s="4" t="n">
        <v>208</v>
      </c>
      <c r="I10" s="4" t="n">
        <v>3331</v>
      </c>
      <c r="J10" s="4" t="n">
        <v>1120</v>
      </c>
      <c r="K10" s="4" t="n">
        <v>1227</v>
      </c>
      <c r="L10" s="4" t="n">
        <v>109</v>
      </c>
      <c r="M10" s="4" t="n">
        <v>2456</v>
      </c>
    </row>
    <row r="11" customFormat="false" ht="12.8" hidden="false" customHeight="false" outlineLevel="0" collapsed="false">
      <c r="A11" s="28" t="n">
        <v>45382</v>
      </c>
      <c r="B11" s="4" t="n">
        <v>2730</v>
      </c>
      <c r="C11" s="4" t="n">
        <v>2230</v>
      </c>
      <c r="D11" s="4" t="n">
        <v>291</v>
      </c>
      <c r="E11" s="4" t="n">
        <v>5251</v>
      </c>
      <c r="F11" s="4" t="n">
        <v>1027</v>
      </c>
      <c r="G11" s="4" t="n">
        <v>1086</v>
      </c>
      <c r="H11" s="4" t="n">
        <v>186</v>
      </c>
      <c r="I11" s="4" t="n">
        <v>1820</v>
      </c>
      <c r="J11" s="4" t="n">
        <v>1703</v>
      </c>
      <c r="K11" s="4" t="n">
        <v>1144</v>
      </c>
      <c r="L11" s="4" t="n">
        <v>105</v>
      </c>
      <c r="M11" s="4" t="n">
        <v>3431</v>
      </c>
    </row>
    <row r="12" customFormat="false" ht="12.8" hidden="false" customHeight="false" outlineLevel="0" collapsed="false">
      <c r="A12" s="28" t="n">
        <v>45351</v>
      </c>
      <c r="B12" s="4" t="n">
        <v>3466</v>
      </c>
      <c r="C12" s="4" t="n">
        <v>3052</v>
      </c>
      <c r="D12" s="4" t="n">
        <v>383</v>
      </c>
      <c r="E12" s="4" t="n">
        <v>6901</v>
      </c>
      <c r="F12" s="4" t="n">
        <v>1255</v>
      </c>
      <c r="G12" s="4" t="n">
        <v>1361</v>
      </c>
      <c r="H12" s="4" t="n">
        <v>219</v>
      </c>
      <c r="I12" s="4" t="n">
        <v>3314</v>
      </c>
      <c r="J12" s="4" t="n">
        <v>2211</v>
      </c>
      <c r="K12" s="4" t="n">
        <v>1691</v>
      </c>
      <c r="L12" s="4" t="n">
        <v>164</v>
      </c>
      <c r="M12" s="4" t="n">
        <v>3587</v>
      </c>
    </row>
    <row r="13" customFormat="false" ht="12.8" hidden="false" customHeight="false" outlineLevel="0" collapsed="false">
      <c r="A13" s="28" t="n">
        <v>45322</v>
      </c>
      <c r="B13" s="4" t="n">
        <v>2195</v>
      </c>
      <c r="C13" s="4" t="n">
        <v>2248</v>
      </c>
      <c r="D13" s="4" t="n">
        <v>254</v>
      </c>
      <c r="E13" s="4" t="n">
        <v>4697</v>
      </c>
      <c r="F13" s="4" t="n">
        <v>1079</v>
      </c>
      <c r="G13" s="4" t="n">
        <v>1010</v>
      </c>
      <c r="H13" s="4" t="n">
        <v>152</v>
      </c>
      <c r="I13" s="4" t="n">
        <v>1960</v>
      </c>
      <c r="J13" s="4" t="n">
        <v>1397</v>
      </c>
      <c r="K13" s="4" t="n">
        <v>1238</v>
      </c>
      <c r="L13" s="4" t="n">
        <v>102</v>
      </c>
      <c r="M13" s="4" t="n">
        <v>2737</v>
      </c>
    </row>
    <row r="14" customFormat="false" ht="12.8" hidden="false" customHeight="false" outlineLevel="0" collapsed="false">
      <c r="A14" s="28" t="n">
        <v>45291</v>
      </c>
      <c r="B14" s="4" t="n">
        <v>2952</v>
      </c>
      <c r="C14" s="4" t="n">
        <v>2865</v>
      </c>
      <c r="D14" s="4" t="n">
        <v>339</v>
      </c>
      <c r="E14" s="4" t="n">
        <v>6156</v>
      </c>
      <c r="F14" s="4" t="n">
        <v>1390</v>
      </c>
      <c r="G14" s="4" t="n">
        <v>1407</v>
      </c>
      <c r="H14" s="4" t="n">
        <v>226</v>
      </c>
      <c r="I14" s="4" t="n">
        <v>3023</v>
      </c>
      <c r="J14" s="4" t="n">
        <v>1562</v>
      </c>
      <c r="K14" s="4" t="n">
        <v>1458</v>
      </c>
      <c r="L14" s="4" t="n">
        <v>113</v>
      </c>
      <c r="M14" s="4" t="n">
        <v>3133</v>
      </c>
    </row>
    <row r="15" customFormat="false" ht="12.8" hidden="false" customHeight="false" outlineLevel="0" collapsed="false">
      <c r="A15" s="28" t="n">
        <v>45260</v>
      </c>
      <c r="B15" s="4" t="n">
        <v>2914</v>
      </c>
      <c r="C15" s="4" t="n">
        <v>2683</v>
      </c>
      <c r="D15" s="4" t="n">
        <v>295</v>
      </c>
      <c r="E15" s="4" t="n">
        <v>5892</v>
      </c>
      <c r="F15" s="4" t="n">
        <v>970</v>
      </c>
      <c r="G15" s="4" t="n">
        <v>1244</v>
      </c>
      <c r="H15" s="4" t="n">
        <v>173</v>
      </c>
      <c r="I15" s="4" t="n">
        <v>2387</v>
      </c>
      <c r="J15" s="4" t="n">
        <v>1944</v>
      </c>
      <c r="K15" s="4" t="n">
        <v>1439</v>
      </c>
      <c r="L15" s="4" t="n">
        <v>122</v>
      </c>
      <c r="M15" s="4" t="n">
        <v>3505</v>
      </c>
    </row>
    <row r="16" customFormat="false" ht="12.8" hidden="false" customHeight="false" outlineLevel="0" collapsed="false">
      <c r="A16" s="28" t="n">
        <v>45230</v>
      </c>
      <c r="B16" s="4" t="n">
        <v>2907</v>
      </c>
      <c r="C16" s="4" t="n">
        <v>2824</v>
      </c>
      <c r="D16" s="4" t="n">
        <v>368</v>
      </c>
      <c r="E16" s="4" t="n">
        <v>6099</v>
      </c>
      <c r="F16" s="4" t="n">
        <v>1005</v>
      </c>
      <c r="G16" s="4" t="n">
        <v>1338</v>
      </c>
      <c r="H16" s="4" t="n">
        <v>218</v>
      </c>
      <c r="I16" s="4" t="n">
        <v>2561</v>
      </c>
      <c r="J16" s="4" t="n">
        <v>1902</v>
      </c>
      <c r="K16" s="4" t="n">
        <v>1486</v>
      </c>
      <c r="L16" s="4" t="n">
        <v>150</v>
      </c>
      <c r="M16" s="4" t="n">
        <v>3538</v>
      </c>
    </row>
    <row r="17" customFormat="false" ht="12.8" hidden="false" customHeight="false" outlineLevel="0" collapsed="false">
      <c r="A17" s="28" t="n">
        <v>45199</v>
      </c>
      <c r="B17" s="4" t="n">
        <v>2907</v>
      </c>
      <c r="C17" s="4" t="n">
        <v>2787</v>
      </c>
      <c r="D17" s="4" t="n">
        <v>424</v>
      </c>
      <c r="E17" s="4" t="n">
        <v>6118</v>
      </c>
      <c r="F17" s="4" t="n">
        <v>962</v>
      </c>
      <c r="G17" s="4" t="n">
        <v>1230</v>
      </c>
      <c r="H17" s="4" t="n">
        <v>269</v>
      </c>
      <c r="I17" s="4" t="n">
        <v>2461</v>
      </c>
      <c r="J17" s="4" t="n">
        <v>1945</v>
      </c>
      <c r="K17" s="4" t="n">
        <v>1557</v>
      </c>
      <c r="L17" s="4" t="n">
        <v>155</v>
      </c>
      <c r="M17" s="4" t="n">
        <v>3657</v>
      </c>
    </row>
    <row r="18" customFormat="false" ht="12.8" hidden="false" customHeight="false" outlineLevel="0" collapsed="false">
      <c r="A18" s="28" t="n">
        <v>45169</v>
      </c>
      <c r="B18" s="4" t="n">
        <v>2972</v>
      </c>
      <c r="C18" s="4" t="n">
        <v>2706</v>
      </c>
      <c r="D18" s="4" t="n">
        <v>443</v>
      </c>
      <c r="E18" s="4" t="n">
        <v>6121</v>
      </c>
      <c r="F18" s="4" t="n">
        <v>993</v>
      </c>
      <c r="G18" s="4" t="n">
        <v>1336</v>
      </c>
      <c r="H18" s="4" t="n">
        <v>223</v>
      </c>
      <c r="I18" s="4" t="n">
        <v>2552</v>
      </c>
      <c r="J18" s="4" t="n">
        <v>1979</v>
      </c>
      <c r="K18" s="4" t="n">
        <v>1370</v>
      </c>
      <c r="L18" s="4" t="n">
        <v>220</v>
      </c>
      <c r="M18" s="4" t="n">
        <v>3569</v>
      </c>
    </row>
    <row r="19" customFormat="false" ht="12.8" hidden="false" customHeight="false" outlineLevel="0" collapsed="false">
      <c r="A19" s="28" t="n">
        <v>45138</v>
      </c>
      <c r="B19" s="4" t="n">
        <v>2971</v>
      </c>
      <c r="C19" s="4" t="n">
        <v>2735</v>
      </c>
      <c r="D19" s="4" t="n">
        <v>361</v>
      </c>
      <c r="E19" s="4" t="n">
        <v>6067</v>
      </c>
      <c r="F19" s="4" t="n">
        <v>1095</v>
      </c>
      <c r="G19" s="4" t="n">
        <v>1313</v>
      </c>
      <c r="H19" s="4" t="n">
        <v>205</v>
      </c>
      <c r="I19" s="4" t="n">
        <v>2613</v>
      </c>
      <c r="J19" s="4" t="n">
        <v>1876</v>
      </c>
      <c r="K19" s="4" t="n">
        <v>1422</v>
      </c>
      <c r="L19" s="4" t="n">
        <v>156</v>
      </c>
      <c r="M19" s="4" t="n">
        <v>3454</v>
      </c>
    </row>
    <row r="20" customFormat="false" ht="12.8" hidden="false" customHeight="false" outlineLevel="0" collapsed="false">
      <c r="A20" s="28" t="n">
        <v>45107</v>
      </c>
      <c r="B20" s="4" t="n">
        <v>2769</v>
      </c>
      <c r="C20" s="4" t="n">
        <v>2796</v>
      </c>
      <c r="D20" s="4" t="n">
        <v>344</v>
      </c>
      <c r="E20" s="4" t="n">
        <v>5909</v>
      </c>
      <c r="F20" s="4" t="n">
        <v>1108</v>
      </c>
      <c r="G20" s="4" t="n">
        <v>1256</v>
      </c>
      <c r="H20" s="4" t="n">
        <v>199</v>
      </c>
      <c r="I20" s="4" t="n">
        <v>2563</v>
      </c>
      <c r="J20" s="4" t="n">
        <v>1661</v>
      </c>
      <c r="K20" s="4" t="n">
        <v>1540</v>
      </c>
      <c r="L20" s="4" t="n">
        <v>145</v>
      </c>
      <c r="M20" s="4" t="n">
        <v>3346</v>
      </c>
    </row>
    <row r="21" customFormat="false" ht="12.8" hidden="false" customHeight="false" outlineLevel="0" collapsed="false">
      <c r="A21" s="28" t="n">
        <v>45077</v>
      </c>
      <c r="B21" s="4" t="n">
        <v>2613</v>
      </c>
      <c r="C21" s="4" t="n">
        <v>2280</v>
      </c>
      <c r="D21" s="4" t="n">
        <v>286</v>
      </c>
      <c r="E21" s="4" t="n">
        <v>5179</v>
      </c>
      <c r="F21" s="4" t="n">
        <v>963</v>
      </c>
      <c r="G21" s="4" t="n">
        <v>1122</v>
      </c>
      <c r="H21" s="4" t="n">
        <v>152</v>
      </c>
      <c r="I21" s="4" t="n">
        <v>2237</v>
      </c>
      <c r="J21" s="4" t="n">
        <v>1650</v>
      </c>
      <c r="K21" s="4" t="n">
        <v>1158</v>
      </c>
      <c r="L21" s="4" t="n">
        <v>134</v>
      </c>
      <c r="M21" s="4" t="n">
        <v>2942</v>
      </c>
    </row>
    <row r="22" customFormat="false" ht="12.8" hidden="false" customHeight="false" outlineLevel="0" collapsed="false">
      <c r="A22" s="28" t="n">
        <v>45046</v>
      </c>
      <c r="B22" s="4" t="n">
        <v>2639</v>
      </c>
      <c r="C22" s="4" t="n">
        <v>2658</v>
      </c>
      <c r="D22" s="4" t="n">
        <v>341</v>
      </c>
      <c r="E22" s="4" t="n">
        <v>5638</v>
      </c>
      <c r="F22" s="4" t="n">
        <v>1061</v>
      </c>
      <c r="G22" s="4" t="n">
        <v>1192</v>
      </c>
      <c r="H22" s="4" t="n">
        <v>213</v>
      </c>
      <c r="I22" s="4" t="n">
        <v>2466</v>
      </c>
      <c r="J22" s="4" t="n">
        <v>1578</v>
      </c>
      <c r="K22" s="4" t="n">
        <v>1466</v>
      </c>
      <c r="L22" s="4" t="n">
        <v>128</v>
      </c>
      <c r="M22" s="4" t="n">
        <v>3172</v>
      </c>
    </row>
    <row r="23" customFormat="false" ht="12.8" hidden="false" customHeight="false" outlineLevel="0" collapsed="false">
      <c r="A23" s="28" t="n">
        <v>45016</v>
      </c>
      <c r="B23" s="4" t="n">
        <v>2892</v>
      </c>
      <c r="C23" s="4" t="n">
        <v>2789</v>
      </c>
      <c r="D23" s="4" t="n">
        <v>336</v>
      </c>
      <c r="E23" s="4" t="n">
        <v>6017</v>
      </c>
      <c r="F23" s="4" t="n">
        <v>988</v>
      </c>
      <c r="G23" s="4" t="n">
        <v>1294</v>
      </c>
      <c r="H23" s="4" t="n">
        <v>195</v>
      </c>
      <c r="I23" s="4" t="n">
        <v>2477</v>
      </c>
      <c r="J23" s="4" t="n">
        <v>1904</v>
      </c>
      <c r="K23" s="4" t="n">
        <v>1495</v>
      </c>
      <c r="L23" s="4" t="n">
        <v>141</v>
      </c>
      <c r="M23" s="4" t="n">
        <v>3540</v>
      </c>
    </row>
    <row r="24" customFormat="false" ht="12.8" hidden="false" customHeight="false" outlineLevel="0" collapsed="false">
      <c r="A24" s="28" t="n">
        <v>44985</v>
      </c>
      <c r="B24" s="4" t="n">
        <v>2825</v>
      </c>
      <c r="C24" s="4" t="n">
        <v>2802</v>
      </c>
      <c r="D24" s="4" t="n">
        <v>307</v>
      </c>
      <c r="E24" s="4" t="n">
        <v>5934</v>
      </c>
      <c r="F24" s="4" t="n">
        <v>1023</v>
      </c>
      <c r="G24" s="4" t="n">
        <v>1374</v>
      </c>
      <c r="H24" s="4" t="n">
        <v>191</v>
      </c>
      <c r="I24" s="4" t="n">
        <v>2588</v>
      </c>
      <c r="J24" s="4" t="n">
        <v>1802</v>
      </c>
      <c r="K24" s="4" t="n">
        <v>1428</v>
      </c>
      <c r="L24" s="4" t="n">
        <v>116</v>
      </c>
      <c r="M24" s="4" t="n">
        <v>3346</v>
      </c>
    </row>
    <row r="25" customFormat="false" ht="12.8" hidden="false" customHeight="false" outlineLevel="0" collapsed="false">
      <c r="A25" s="28" t="n">
        <v>44957</v>
      </c>
      <c r="B25" s="4" t="n">
        <v>3093</v>
      </c>
      <c r="C25" s="4" t="n">
        <v>2995</v>
      </c>
      <c r="D25" s="4" t="n">
        <v>384</v>
      </c>
      <c r="E25" s="4" t="n">
        <v>6472</v>
      </c>
      <c r="F25" s="4" t="n">
        <v>1079</v>
      </c>
      <c r="G25" s="4" t="n">
        <v>1378</v>
      </c>
      <c r="H25" s="4" t="n">
        <v>229</v>
      </c>
      <c r="I25" s="4" t="n">
        <v>2686</v>
      </c>
      <c r="J25" s="4" t="n">
        <v>2014</v>
      </c>
      <c r="K25" s="4" t="n">
        <v>1617</v>
      </c>
      <c r="L25" s="4" t="n">
        <v>155</v>
      </c>
      <c r="M25" s="4" t="n">
        <v>3786</v>
      </c>
    </row>
  </sheetData>
  <autoFilter ref="A1:M25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7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M15" activeCellId="0" sqref="M15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28" t="s">
        <v>1</v>
      </c>
      <c r="B1" s="4" t="s">
        <v>61</v>
      </c>
      <c r="C1" s="4" t="s">
        <v>62</v>
      </c>
      <c r="D1" s="4" t="s">
        <v>63</v>
      </c>
      <c r="E1" s="4" t="s">
        <v>60</v>
      </c>
      <c r="F1" s="4" t="s">
        <v>64</v>
      </c>
      <c r="G1" s="4" t="s">
        <v>65</v>
      </c>
      <c r="H1" s="4" t="s">
        <v>66</v>
      </c>
      <c r="I1" s="4" t="s">
        <v>67</v>
      </c>
      <c r="J1" s="4" t="s">
        <v>68</v>
      </c>
      <c r="K1" s="4" t="s">
        <v>69</v>
      </c>
      <c r="L1" s="4" t="s">
        <v>70</v>
      </c>
      <c r="M1" s="4" t="s">
        <v>71</v>
      </c>
    </row>
    <row r="2" customFormat="false" ht="12.8" hidden="false" customHeight="false" outlineLevel="0" collapsed="false">
      <c r="A2" s="28" t="n">
        <v>45322</v>
      </c>
      <c r="B2" s="4" t="n">
        <v>2195</v>
      </c>
      <c r="C2" s="4" t="n">
        <v>2248</v>
      </c>
      <c r="D2" s="4" t="n">
        <v>254</v>
      </c>
      <c r="E2" s="4" t="n">
        <f aca="false">SUM(B2:D2)</f>
        <v>4697</v>
      </c>
      <c r="F2" s="4" t="n">
        <v>798</v>
      </c>
      <c r="G2" s="4" t="n">
        <v>1010</v>
      </c>
      <c r="H2" s="4" t="n">
        <v>152</v>
      </c>
      <c r="I2" s="4" t="n">
        <f aca="false">SUM(F2:H2)</f>
        <v>1960</v>
      </c>
      <c r="J2" s="4" t="n">
        <f aca="false">+B2-F2</f>
        <v>1397</v>
      </c>
      <c r="K2" s="4" t="n">
        <f aca="false">+C2-G2</f>
        <v>1238</v>
      </c>
      <c r="L2" s="4" t="n">
        <f aca="false">+D2-H2</f>
        <v>102</v>
      </c>
      <c r="M2" s="4" t="n">
        <f aca="false">+E2-I2</f>
        <v>2737</v>
      </c>
    </row>
    <row r="3" customFormat="false" ht="12.8" hidden="false" customHeight="false" outlineLevel="0" collapsed="false">
      <c r="A3" s="28" t="n">
        <v>45351</v>
      </c>
      <c r="B3" s="4" t="n">
        <v>5661</v>
      </c>
      <c r="C3" s="4" t="n">
        <v>5300</v>
      </c>
      <c r="D3" s="4" t="n">
        <v>637</v>
      </c>
      <c r="E3" s="4" t="n">
        <f aca="false">SUM(B3:D3)</f>
        <v>11598</v>
      </c>
      <c r="F3" s="4" t="n">
        <v>2053</v>
      </c>
      <c r="G3" s="4" t="n">
        <v>2371</v>
      </c>
      <c r="H3" s="4" t="n">
        <v>371</v>
      </c>
      <c r="I3" s="4" t="n">
        <v>5274</v>
      </c>
      <c r="J3" s="4" t="n">
        <f aca="false">+B3-F3</f>
        <v>3608</v>
      </c>
      <c r="K3" s="4" t="n">
        <f aca="false">+C3-G3</f>
        <v>2929</v>
      </c>
      <c r="L3" s="4" t="n">
        <f aca="false">+D3-H3</f>
        <v>266</v>
      </c>
      <c r="M3" s="4" t="n">
        <f aca="false">+E3-I3</f>
        <v>6324</v>
      </c>
    </row>
    <row r="4" customFormat="false" ht="12.8" hidden="false" customHeight="false" outlineLevel="0" collapsed="false">
      <c r="A4" s="28" t="n">
        <v>45382</v>
      </c>
      <c r="B4" s="4" t="n">
        <v>8391</v>
      </c>
      <c r="C4" s="4" t="n">
        <v>7530</v>
      </c>
      <c r="D4" s="4" t="n">
        <v>928</v>
      </c>
      <c r="E4" s="4" t="n">
        <f aca="false">SUM(B4:D4)</f>
        <v>16849</v>
      </c>
      <c r="F4" s="4" t="n">
        <v>3080</v>
      </c>
      <c r="G4" s="4" t="n">
        <v>3457</v>
      </c>
      <c r="H4" s="4" t="n">
        <v>557</v>
      </c>
      <c r="I4" s="4" t="n">
        <f aca="false">SUM(F4:H4)</f>
        <v>7094</v>
      </c>
      <c r="J4" s="4" t="n">
        <f aca="false">+B4-F4</f>
        <v>5311</v>
      </c>
      <c r="K4" s="4" t="n">
        <f aca="false">+C4-G4</f>
        <v>4073</v>
      </c>
      <c r="L4" s="4" t="n">
        <f aca="false">+D4-H4</f>
        <v>371</v>
      </c>
      <c r="M4" s="4" t="n">
        <f aca="false">+E4-I4</f>
        <v>9755</v>
      </c>
    </row>
    <row r="5" customFormat="false" ht="12.8" hidden="false" customHeight="false" outlineLevel="0" collapsed="false">
      <c r="A5" s="28" t="n">
        <v>45412</v>
      </c>
      <c r="B5" s="4" t="n">
        <v>11213</v>
      </c>
      <c r="C5" s="4" t="n">
        <v>10178</v>
      </c>
      <c r="D5" s="4" t="n">
        <v>1245</v>
      </c>
      <c r="E5" s="4" t="n">
        <f aca="false">SUM(B5:D5)</f>
        <v>22636</v>
      </c>
      <c r="F5" s="4" t="n">
        <v>4782</v>
      </c>
      <c r="G5" s="4" t="n">
        <v>4878</v>
      </c>
      <c r="H5" s="4" t="n">
        <v>765</v>
      </c>
      <c r="I5" s="4" t="n">
        <f aca="false">SUM(F5:H5)</f>
        <v>10425</v>
      </c>
      <c r="J5" s="4" t="n">
        <f aca="false">+B5-F5</f>
        <v>6431</v>
      </c>
      <c r="K5" s="4" t="n">
        <f aca="false">+C5-G5</f>
        <v>5300</v>
      </c>
      <c r="L5" s="4" t="n">
        <f aca="false">+D5-H5</f>
        <v>480</v>
      </c>
      <c r="M5" s="4" t="n">
        <f aca="false">+E5-I5</f>
        <v>12211</v>
      </c>
    </row>
    <row r="6" customFormat="false" ht="12.8" hidden="false" customHeight="false" outlineLevel="0" collapsed="false">
      <c r="A6" s="28" t="n">
        <v>45443</v>
      </c>
      <c r="B6" s="4" t="n">
        <v>14205</v>
      </c>
      <c r="C6" s="4" t="n">
        <v>12874</v>
      </c>
      <c r="D6" s="4" t="n">
        <v>1573</v>
      </c>
      <c r="E6" s="4" t="n">
        <f aca="false">SUM(B6:D6)</f>
        <v>28652</v>
      </c>
      <c r="F6" s="4" t="n">
        <v>5634</v>
      </c>
      <c r="G6" s="4" t="n">
        <v>6312</v>
      </c>
      <c r="H6" s="4" t="n">
        <v>878</v>
      </c>
      <c r="I6" s="4" t="n">
        <f aca="false">SUM(F6:H6)</f>
        <v>12824</v>
      </c>
      <c r="J6" s="4" t="n">
        <f aca="false">+B6-F6</f>
        <v>8571</v>
      </c>
      <c r="K6" s="4" t="n">
        <f aca="false">+C6-G6</f>
        <v>6562</v>
      </c>
      <c r="L6" s="4" t="n">
        <f aca="false">+D6-H6</f>
        <v>695</v>
      </c>
      <c r="M6" s="4" t="n">
        <f aca="false">+E6-I6</f>
        <v>15828</v>
      </c>
    </row>
    <row r="7" customFormat="false" ht="12.8" hidden="false" customHeight="false" outlineLevel="0" collapsed="false">
      <c r="A7" s="28" t="n">
        <v>45473</v>
      </c>
      <c r="B7" s="4" t="n">
        <v>17284</v>
      </c>
      <c r="C7" s="4" t="n">
        <v>15255</v>
      </c>
      <c r="D7" s="4" t="n">
        <v>1887</v>
      </c>
      <c r="E7" s="4" t="n">
        <f aca="false">SUM(B7:D7)</f>
        <v>34426</v>
      </c>
      <c r="F7" s="4" t="n">
        <v>6432</v>
      </c>
      <c r="G7" s="4" t="n">
        <v>7336</v>
      </c>
      <c r="H7" s="4" t="n">
        <v>1173</v>
      </c>
      <c r="I7" s="4" t="n">
        <f aca="false">SUM(F7:H7)</f>
        <v>14941</v>
      </c>
      <c r="J7" s="4" t="n">
        <f aca="false">+B7-F7</f>
        <v>10852</v>
      </c>
      <c r="K7" s="4" t="n">
        <f aca="false">+C7-G7</f>
        <v>7919</v>
      </c>
      <c r="L7" s="4" t="n">
        <f aca="false">+D7-H7</f>
        <v>714</v>
      </c>
      <c r="M7" s="4" t="n">
        <f aca="false">+E7-I7</f>
        <v>19485</v>
      </c>
    </row>
    <row r="8" customFormat="false" ht="12.8" hidden="false" customHeight="false" outlineLevel="0" collapsed="false">
      <c r="A8" s="28" t="n">
        <v>45504</v>
      </c>
      <c r="B8" s="4" t="n">
        <v>20819</v>
      </c>
      <c r="C8" s="4" t="n">
        <v>18904</v>
      </c>
      <c r="D8" s="4" t="n">
        <v>2238</v>
      </c>
      <c r="E8" s="4" t="n">
        <f aca="false">SUM(B8:D8)</f>
        <v>41961</v>
      </c>
      <c r="F8" s="4" t="n">
        <v>7723</v>
      </c>
      <c r="G8" s="4" t="n">
        <v>8648</v>
      </c>
      <c r="H8" s="4" t="n">
        <v>1346</v>
      </c>
      <c r="I8" s="4" t="n">
        <f aca="false">SUM(F8:H8)</f>
        <v>17717</v>
      </c>
      <c r="J8" s="4" t="n">
        <f aca="false">+B8-F8</f>
        <v>13096</v>
      </c>
      <c r="K8" s="4" t="n">
        <f aca="false">+C8-G8</f>
        <v>10256</v>
      </c>
      <c r="L8" s="4" t="n">
        <f aca="false">+D8-H8</f>
        <v>892</v>
      </c>
      <c r="M8" s="4" t="n">
        <f aca="false">+E8-I8</f>
        <v>24244</v>
      </c>
    </row>
    <row r="9" customFormat="false" ht="12.8" hidden="false" customHeight="false" outlineLevel="0" collapsed="false">
      <c r="A9" s="28" t="n">
        <v>45535</v>
      </c>
      <c r="B9" s="4" t="n">
        <v>23404</v>
      </c>
      <c r="C9" s="4" t="n">
        <v>20148</v>
      </c>
      <c r="D9" s="4" t="n">
        <v>2525</v>
      </c>
      <c r="E9" s="4" t="n">
        <f aca="false">SUM(B9:D9)</f>
        <v>46077</v>
      </c>
      <c r="F9" s="4" t="n">
        <v>8647</v>
      </c>
      <c r="G9" s="4" t="n">
        <v>9623</v>
      </c>
      <c r="H9" s="4" t="n">
        <v>1540</v>
      </c>
      <c r="I9" s="4" t="n">
        <f aca="false">SUM(F9:H9)</f>
        <v>19810</v>
      </c>
      <c r="J9" s="4" t="n">
        <f aca="false">+B9-F9</f>
        <v>14757</v>
      </c>
      <c r="K9" s="4" t="n">
        <f aca="false">+C9-G9</f>
        <v>10525</v>
      </c>
      <c r="L9" s="4" t="n">
        <f aca="false">+D9-H9</f>
        <v>985</v>
      </c>
      <c r="M9" s="4" t="n">
        <f aca="false">+E9-I9</f>
        <v>26267</v>
      </c>
    </row>
    <row r="10" customFormat="false" ht="12.8" hidden="false" customHeight="false" outlineLevel="0" collapsed="false">
      <c r="A10" s="28" t="n">
        <v>45565</v>
      </c>
      <c r="B10" s="4" t="n">
        <v>26150</v>
      </c>
      <c r="C10" s="4" t="n">
        <v>22134</v>
      </c>
      <c r="D10" s="4" t="n">
        <v>2896</v>
      </c>
      <c r="E10" s="4" t="n">
        <f aca="false">SUM(B10:D10)</f>
        <v>51180</v>
      </c>
      <c r="F10" s="4" t="n">
        <v>9612</v>
      </c>
      <c r="G10" s="4" t="n">
        <v>10587</v>
      </c>
      <c r="H10" s="4" t="n">
        <v>1751</v>
      </c>
      <c r="I10" s="4" t="n">
        <f aca="false">SUM(F10:H10)</f>
        <v>21950</v>
      </c>
      <c r="J10" s="4" t="n">
        <f aca="false">+B10-F10</f>
        <v>16538</v>
      </c>
      <c r="K10" s="4" t="n">
        <f aca="false">+C10-G10</f>
        <v>11547</v>
      </c>
      <c r="L10" s="4" t="n">
        <f aca="false">+D10-H10</f>
        <v>1145</v>
      </c>
      <c r="M10" s="4" t="n">
        <f aca="false">+E10-I10</f>
        <v>29230</v>
      </c>
    </row>
    <row r="11" customFormat="false" ht="12.8" hidden="false" customHeight="false" outlineLevel="0" collapsed="false">
      <c r="A11" s="28" t="n">
        <v>45596</v>
      </c>
      <c r="B11" s="4" t="n">
        <v>29408</v>
      </c>
      <c r="C11" s="4" t="n">
        <v>25013</v>
      </c>
      <c r="D11" s="4" t="n">
        <v>3385</v>
      </c>
      <c r="E11" s="4" t="n">
        <f aca="false">SUM(B11:D11)</f>
        <v>57806</v>
      </c>
      <c r="F11" s="4" t="n">
        <v>10705</v>
      </c>
      <c r="G11" s="4" t="n">
        <v>12017</v>
      </c>
      <c r="H11" s="4" t="n">
        <v>2023</v>
      </c>
      <c r="I11" s="4" t="n">
        <f aca="false">SUM(F11:H11)</f>
        <v>24745</v>
      </c>
      <c r="J11" s="4" t="n">
        <f aca="false">+B11-F11</f>
        <v>18703</v>
      </c>
      <c r="K11" s="4" t="n">
        <f aca="false">+C11-G11</f>
        <v>12996</v>
      </c>
      <c r="L11" s="4" t="n">
        <f aca="false">+D11-H11</f>
        <v>1362</v>
      </c>
      <c r="M11" s="4" t="n">
        <f aca="false">+E11-I11</f>
        <v>33061</v>
      </c>
    </row>
    <row r="12" customFormat="false" ht="12.8" hidden="false" customHeight="false" outlineLevel="0" collapsed="false">
      <c r="A12" s="28" t="n">
        <v>45626</v>
      </c>
      <c r="B12" s="4" t="n">
        <v>31720</v>
      </c>
      <c r="C12" s="4" t="n">
        <v>26570</v>
      </c>
      <c r="D12" s="4" t="n">
        <v>3699</v>
      </c>
      <c r="E12" s="4" t="n">
        <f aca="false">SUM(B12:D12)</f>
        <v>61989</v>
      </c>
      <c r="F12" s="4" t="n">
        <v>11247</v>
      </c>
      <c r="G12" s="4" t="n">
        <v>12748</v>
      </c>
      <c r="H12" s="4" t="n">
        <v>2267</v>
      </c>
      <c r="I12" s="4" t="n">
        <f aca="false">SUM(F12:H12)</f>
        <v>26262</v>
      </c>
      <c r="J12" s="4" t="n">
        <f aca="false">+B12-F12</f>
        <v>20473</v>
      </c>
      <c r="K12" s="4" t="n">
        <f aca="false">+C12-G12</f>
        <v>13822</v>
      </c>
      <c r="L12" s="4" t="n">
        <f aca="false">+D12-H12</f>
        <v>1432</v>
      </c>
      <c r="M12" s="4" t="n">
        <f aca="false">+E12-I12</f>
        <v>35727</v>
      </c>
    </row>
    <row r="13" customFormat="false" ht="12.8" hidden="false" customHeight="false" outlineLevel="0" collapsed="false">
      <c r="A13" s="28" t="n">
        <v>45657</v>
      </c>
      <c r="B13" s="4" t="n">
        <v>34037</v>
      </c>
      <c r="C13" s="4" t="n">
        <v>28224</v>
      </c>
      <c r="D13" s="4" t="n">
        <v>3977</v>
      </c>
      <c r="E13" s="4" t="n">
        <f aca="false">SUM(B13:D13)</f>
        <v>66238</v>
      </c>
      <c r="F13" s="4" t="n">
        <v>12371</v>
      </c>
      <c r="G13" s="4" t="n">
        <v>13538</v>
      </c>
      <c r="H13" s="4" t="n">
        <v>2410</v>
      </c>
      <c r="I13" s="4" t="n">
        <f aca="false">SUM(F13:H13)</f>
        <v>28319</v>
      </c>
      <c r="J13" s="4" t="n">
        <f aca="false">+B13-F13</f>
        <v>21666</v>
      </c>
      <c r="K13" s="4" t="n">
        <f aca="false">+C13-G13</f>
        <v>14686</v>
      </c>
      <c r="L13" s="4" t="n">
        <f aca="false">+D13-H13</f>
        <v>1567</v>
      </c>
      <c r="M13" s="4" t="n">
        <f aca="false">+E13-I13</f>
        <v>37919</v>
      </c>
    </row>
    <row r="14" customFormat="false" ht="12.8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customFormat="false" ht="12.8" hidden="false" customHeight="false" outlineLevel="0" collapsed="false">
      <c r="A15" s="28" t="n">
        <v>45322</v>
      </c>
      <c r="B15" s="4" t="n">
        <f aca="false">B2</f>
        <v>2195</v>
      </c>
      <c r="C15" s="4" t="n">
        <f aca="false">C2</f>
        <v>2248</v>
      </c>
      <c r="D15" s="4" t="n">
        <f aca="false">D2</f>
        <v>254</v>
      </c>
      <c r="E15" s="4" t="n">
        <f aca="false">E2</f>
        <v>4697</v>
      </c>
      <c r="F15" s="4" t="n">
        <v>1079</v>
      </c>
      <c r="G15" s="4" t="n">
        <v>1010</v>
      </c>
      <c r="H15" s="4" t="n">
        <v>152</v>
      </c>
      <c r="I15" s="4" t="n">
        <v>1960</v>
      </c>
      <c r="J15" s="4" t="n">
        <v>1397</v>
      </c>
      <c r="K15" s="4" t="n">
        <v>1238</v>
      </c>
      <c r="L15" s="4" t="n">
        <v>102</v>
      </c>
      <c r="M15" s="4" t="n">
        <v>2737</v>
      </c>
    </row>
    <row r="16" customFormat="false" ht="12.8" hidden="false" customHeight="false" outlineLevel="0" collapsed="false">
      <c r="A16" s="28" t="n">
        <v>45351</v>
      </c>
      <c r="B16" s="4" t="n">
        <f aca="false">+B3-B2</f>
        <v>3466</v>
      </c>
      <c r="C16" s="4" t="n">
        <f aca="false">+C3-C2</f>
        <v>3052</v>
      </c>
      <c r="D16" s="4" t="n">
        <f aca="false">+D3-D2</f>
        <v>383</v>
      </c>
      <c r="E16" s="4" t="n">
        <f aca="false">+E3-E2</f>
        <v>6901</v>
      </c>
      <c r="F16" s="4" t="n">
        <f aca="false">+F3-F2</f>
        <v>1255</v>
      </c>
      <c r="G16" s="4" t="n">
        <f aca="false">+G3-G2</f>
        <v>1361</v>
      </c>
      <c r="H16" s="4" t="n">
        <f aca="false">+H3-H2</f>
        <v>219</v>
      </c>
      <c r="I16" s="4" t="n">
        <f aca="false">+I3-I2</f>
        <v>3314</v>
      </c>
      <c r="J16" s="4" t="n">
        <f aca="false">+J3-J2</f>
        <v>2211</v>
      </c>
      <c r="K16" s="4" t="n">
        <f aca="false">+K3-K2</f>
        <v>1691</v>
      </c>
      <c r="L16" s="4" t="n">
        <f aca="false">+L3-L2</f>
        <v>164</v>
      </c>
      <c r="M16" s="4" t="n">
        <f aca="false">+M3-M2</f>
        <v>3587</v>
      </c>
    </row>
    <row r="17" customFormat="false" ht="12.8" hidden="false" customHeight="false" outlineLevel="0" collapsed="false">
      <c r="A17" s="28" t="n">
        <v>45382</v>
      </c>
      <c r="B17" s="4" t="n">
        <f aca="false">+B4-B3</f>
        <v>2730</v>
      </c>
      <c r="C17" s="4" t="n">
        <f aca="false">+C4-C3</f>
        <v>2230</v>
      </c>
      <c r="D17" s="4" t="n">
        <f aca="false">+D4-D3</f>
        <v>291</v>
      </c>
      <c r="E17" s="4" t="n">
        <f aca="false">+E4-E3</f>
        <v>5251</v>
      </c>
      <c r="F17" s="4" t="n">
        <f aca="false">+F4-F3</f>
        <v>1027</v>
      </c>
      <c r="G17" s="4" t="n">
        <f aca="false">+G4-G3</f>
        <v>1086</v>
      </c>
      <c r="H17" s="4" t="n">
        <f aca="false">+H4-H3</f>
        <v>186</v>
      </c>
      <c r="I17" s="4" t="n">
        <f aca="false">+I4-I3</f>
        <v>1820</v>
      </c>
      <c r="J17" s="4" t="n">
        <f aca="false">+J4-J3</f>
        <v>1703</v>
      </c>
      <c r="K17" s="4" t="n">
        <f aca="false">+K4-K3</f>
        <v>1144</v>
      </c>
      <c r="L17" s="4" t="n">
        <f aca="false">+L4-L3</f>
        <v>105</v>
      </c>
      <c r="M17" s="4" t="n">
        <f aca="false">+M4-M3</f>
        <v>3431</v>
      </c>
    </row>
    <row r="18" customFormat="false" ht="12.8" hidden="false" customHeight="false" outlineLevel="0" collapsed="false">
      <c r="A18" s="28" t="n">
        <v>45412</v>
      </c>
      <c r="B18" s="4" t="n">
        <f aca="false">+B5-B4</f>
        <v>2822</v>
      </c>
      <c r="C18" s="4" t="n">
        <f aca="false">+C5-C4</f>
        <v>2648</v>
      </c>
      <c r="D18" s="4" t="n">
        <f aca="false">+D5-D4</f>
        <v>317</v>
      </c>
      <c r="E18" s="4" t="n">
        <f aca="false">+E5-E4</f>
        <v>5787</v>
      </c>
      <c r="F18" s="4" t="n">
        <f aca="false">+F5-F4</f>
        <v>1702</v>
      </c>
      <c r="G18" s="4" t="n">
        <f aca="false">+G5-G4</f>
        <v>1421</v>
      </c>
      <c r="H18" s="4" t="n">
        <f aca="false">+H5-H4</f>
        <v>208</v>
      </c>
      <c r="I18" s="4" t="n">
        <f aca="false">+I5-I4</f>
        <v>3331</v>
      </c>
      <c r="J18" s="4" t="n">
        <f aca="false">+J5-J4</f>
        <v>1120</v>
      </c>
      <c r="K18" s="4" t="n">
        <f aca="false">+K5-K4</f>
        <v>1227</v>
      </c>
      <c r="L18" s="4" t="n">
        <f aca="false">+L5-L4</f>
        <v>109</v>
      </c>
      <c r="M18" s="4" t="n">
        <f aca="false">+M5-M4</f>
        <v>2456</v>
      </c>
    </row>
    <row r="19" customFormat="false" ht="12.8" hidden="false" customHeight="false" outlineLevel="0" collapsed="false">
      <c r="A19" s="28" t="n">
        <v>45443</v>
      </c>
      <c r="B19" s="4" t="n">
        <f aca="false">+B6-B5</f>
        <v>2992</v>
      </c>
      <c r="C19" s="4" t="n">
        <f aca="false">+C6-C5</f>
        <v>2696</v>
      </c>
      <c r="D19" s="4" t="n">
        <f aca="false">+D6-D5</f>
        <v>328</v>
      </c>
      <c r="E19" s="4" t="n">
        <f aca="false">+E6-E5</f>
        <v>6016</v>
      </c>
      <c r="F19" s="4" t="n">
        <f aca="false">+F6-F5</f>
        <v>852</v>
      </c>
      <c r="G19" s="4" t="n">
        <f aca="false">+G6-G5</f>
        <v>1434</v>
      </c>
      <c r="H19" s="4" t="n">
        <f aca="false">+H6-H5</f>
        <v>113</v>
      </c>
      <c r="I19" s="4" t="n">
        <f aca="false">+I6-I5</f>
        <v>2399</v>
      </c>
      <c r="J19" s="4" t="n">
        <f aca="false">+J6-J5</f>
        <v>2140</v>
      </c>
      <c r="K19" s="4" t="n">
        <f aca="false">+K6-K5</f>
        <v>1262</v>
      </c>
      <c r="L19" s="4" t="n">
        <f aca="false">+L6-L5</f>
        <v>215</v>
      </c>
      <c r="M19" s="4" t="n">
        <f aca="false">+M6-M5</f>
        <v>3617</v>
      </c>
    </row>
    <row r="20" customFormat="false" ht="12.8" hidden="false" customHeight="false" outlineLevel="0" collapsed="false">
      <c r="A20" s="28" t="n">
        <v>45473</v>
      </c>
      <c r="B20" s="4" t="n">
        <f aca="false">+B7-B6</f>
        <v>3079</v>
      </c>
      <c r="C20" s="4" t="n">
        <f aca="false">+C7-C6</f>
        <v>2381</v>
      </c>
      <c r="D20" s="4" t="n">
        <f aca="false">+D7-D6</f>
        <v>314</v>
      </c>
      <c r="E20" s="4" t="n">
        <f aca="false">+E7-E6</f>
        <v>5774</v>
      </c>
      <c r="F20" s="4" t="n">
        <f aca="false">+F7-F6</f>
        <v>798</v>
      </c>
      <c r="G20" s="4" t="n">
        <f aca="false">+G7-G6</f>
        <v>1024</v>
      </c>
      <c r="H20" s="4" t="n">
        <f aca="false">+H7-H6</f>
        <v>295</v>
      </c>
      <c r="I20" s="4" t="n">
        <f aca="false">+I7-I6</f>
        <v>2117</v>
      </c>
      <c r="J20" s="4" t="n">
        <f aca="false">+J7-J6</f>
        <v>2281</v>
      </c>
      <c r="K20" s="4" t="n">
        <f aca="false">+K7-K6</f>
        <v>1357</v>
      </c>
      <c r="L20" s="4" t="n">
        <f aca="false">+L7-L6</f>
        <v>19</v>
      </c>
      <c r="M20" s="4" t="n">
        <f aca="false">+M7-M6</f>
        <v>3657</v>
      </c>
    </row>
    <row r="21" customFormat="false" ht="12.8" hidden="false" customHeight="false" outlineLevel="0" collapsed="false">
      <c r="A21" s="28" t="n">
        <v>45504</v>
      </c>
      <c r="B21" s="4" t="n">
        <f aca="false">+B8-B7</f>
        <v>3535</v>
      </c>
      <c r="C21" s="4" t="n">
        <f aca="false">+C8-C7</f>
        <v>3649</v>
      </c>
      <c r="D21" s="4" t="n">
        <f aca="false">+D8-D7</f>
        <v>351</v>
      </c>
      <c r="E21" s="4" t="n">
        <f aca="false">+E8-E7</f>
        <v>7535</v>
      </c>
      <c r="F21" s="4" t="n">
        <f aca="false">+F8-F7</f>
        <v>1291</v>
      </c>
      <c r="G21" s="4" t="n">
        <f aca="false">+G8-G7</f>
        <v>1312</v>
      </c>
      <c r="H21" s="4" t="n">
        <f aca="false">+H8-H7</f>
        <v>173</v>
      </c>
      <c r="I21" s="4" t="n">
        <f aca="false">+I8-I7</f>
        <v>2776</v>
      </c>
      <c r="J21" s="4" t="n">
        <f aca="false">+J8-J7</f>
        <v>2244</v>
      </c>
      <c r="K21" s="4" t="n">
        <f aca="false">+K8-K7</f>
        <v>2337</v>
      </c>
      <c r="L21" s="4" t="n">
        <f aca="false">+L8-L7</f>
        <v>178</v>
      </c>
      <c r="M21" s="4" t="n">
        <f aca="false">+M8-M7</f>
        <v>4759</v>
      </c>
    </row>
    <row r="22" customFormat="false" ht="12.8" hidden="false" customHeight="false" outlineLevel="0" collapsed="false">
      <c r="A22" s="28" t="n">
        <v>45535</v>
      </c>
      <c r="B22" s="4" t="n">
        <f aca="false">+B9-B8</f>
        <v>2585</v>
      </c>
      <c r="C22" s="4" t="n">
        <f aca="false">+C9-C8</f>
        <v>1244</v>
      </c>
      <c r="D22" s="4" t="n">
        <f aca="false">+D9-D8</f>
        <v>287</v>
      </c>
      <c r="E22" s="4" t="n">
        <f aca="false">+E9-E8</f>
        <v>4116</v>
      </c>
      <c r="F22" s="4" t="n">
        <f aca="false">+F9-F8</f>
        <v>924</v>
      </c>
      <c r="G22" s="4" t="n">
        <f aca="false">+G9-G8</f>
        <v>975</v>
      </c>
      <c r="H22" s="4" t="n">
        <f aca="false">+H9-H8</f>
        <v>194</v>
      </c>
      <c r="I22" s="4" t="n">
        <f aca="false">+I9-I8</f>
        <v>2093</v>
      </c>
      <c r="J22" s="4" t="n">
        <f aca="false">+J9-J8</f>
        <v>1661</v>
      </c>
      <c r="K22" s="4" t="n">
        <f aca="false">+K9-K8</f>
        <v>269</v>
      </c>
      <c r="L22" s="4" t="n">
        <f aca="false">+L9-L8</f>
        <v>93</v>
      </c>
      <c r="M22" s="4" t="n">
        <f aca="false">+M9-M8</f>
        <v>2023</v>
      </c>
    </row>
    <row r="23" customFormat="false" ht="12.8" hidden="false" customHeight="false" outlineLevel="0" collapsed="false">
      <c r="A23" s="28" t="n">
        <v>45565</v>
      </c>
      <c r="B23" s="4" t="n">
        <f aca="false">+B10-B9</f>
        <v>2746</v>
      </c>
      <c r="C23" s="4" t="n">
        <f aca="false">+C10-C9</f>
        <v>1986</v>
      </c>
      <c r="D23" s="4" t="n">
        <f aca="false">+D10-D9</f>
        <v>371</v>
      </c>
      <c r="E23" s="4" t="n">
        <f aca="false">+E10-E9</f>
        <v>5103</v>
      </c>
      <c r="F23" s="4" t="n">
        <f aca="false">+F10-F9</f>
        <v>965</v>
      </c>
      <c r="G23" s="4" t="n">
        <f aca="false">+G10-G9</f>
        <v>964</v>
      </c>
      <c r="H23" s="4" t="n">
        <f aca="false">+H10-H9</f>
        <v>211</v>
      </c>
      <c r="I23" s="4" t="n">
        <f aca="false">+I10-I9</f>
        <v>2140</v>
      </c>
      <c r="J23" s="4" t="n">
        <f aca="false">+J10-J9</f>
        <v>1781</v>
      </c>
      <c r="K23" s="4" t="n">
        <f aca="false">+K10-K9</f>
        <v>1022</v>
      </c>
      <c r="L23" s="4" t="n">
        <f aca="false">+L10-L9</f>
        <v>160</v>
      </c>
      <c r="M23" s="4" t="n">
        <f aca="false">+M10-M9</f>
        <v>2963</v>
      </c>
    </row>
    <row r="24" customFormat="false" ht="12.8" hidden="false" customHeight="false" outlineLevel="0" collapsed="false">
      <c r="A24" s="28" t="n">
        <v>45596</v>
      </c>
      <c r="B24" s="4" t="n">
        <f aca="false">+B11-B10</f>
        <v>3258</v>
      </c>
      <c r="C24" s="4" t="n">
        <f aca="false">+C11-C10</f>
        <v>2879</v>
      </c>
      <c r="D24" s="4" t="n">
        <f aca="false">+D11-D10</f>
        <v>489</v>
      </c>
      <c r="E24" s="4" t="n">
        <f aca="false">+E11-E10</f>
        <v>6626</v>
      </c>
      <c r="F24" s="4" t="n">
        <f aca="false">+F11-F10</f>
        <v>1093</v>
      </c>
      <c r="G24" s="4" t="n">
        <f aca="false">+G11-G10</f>
        <v>1430</v>
      </c>
      <c r="H24" s="4" t="n">
        <f aca="false">+H11-H10</f>
        <v>272</v>
      </c>
      <c r="I24" s="4" t="n">
        <f aca="false">+I11-I10</f>
        <v>2795</v>
      </c>
      <c r="J24" s="4" t="n">
        <f aca="false">+J11-J10</f>
        <v>2165</v>
      </c>
      <c r="K24" s="4" t="n">
        <f aca="false">+K11-K10</f>
        <v>1449</v>
      </c>
      <c r="L24" s="4" t="n">
        <f aca="false">+L11-L10</f>
        <v>217</v>
      </c>
      <c r="M24" s="4" t="n">
        <f aca="false">+M11-M10</f>
        <v>3831</v>
      </c>
    </row>
    <row r="25" customFormat="false" ht="12.8" hidden="false" customHeight="false" outlineLevel="0" collapsed="false">
      <c r="A25" s="28" t="n">
        <v>45626</v>
      </c>
      <c r="B25" s="4" t="n">
        <f aca="false">+B12-B11</f>
        <v>2312</v>
      </c>
      <c r="C25" s="4" t="n">
        <f aca="false">+C12-C11</f>
        <v>1557</v>
      </c>
      <c r="D25" s="4" t="n">
        <f aca="false">+D12-D11</f>
        <v>314</v>
      </c>
      <c r="E25" s="4" t="n">
        <f aca="false">+E12-E11</f>
        <v>4183</v>
      </c>
      <c r="F25" s="4" t="n">
        <f aca="false">+F12-F11</f>
        <v>542</v>
      </c>
      <c r="G25" s="4" t="n">
        <f aca="false">+G12-G11</f>
        <v>731</v>
      </c>
      <c r="H25" s="4" t="n">
        <f aca="false">+H12-H11</f>
        <v>244</v>
      </c>
      <c r="I25" s="4" t="n">
        <f aca="false">+I12-I11</f>
        <v>1517</v>
      </c>
      <c r="J25" s="4" t="n">
        <f aca="false">+J12-J11</f>
        <v>1770</v>
      </c>
      <c r="K25" s="4" t="n">
        <f aca="false">+K12-K11</f>
        <v>826</v>
      </c>
      <c r="L25" s="4" t="n">
        <f aca="false">+L12-L11</f>
        <v>70</v>
      </c>
      <c r="M25" s="4" t="n">
        <f aca="false">+M12-M11</f>
        <v>2666</v>
      </c>
    </row>
    <row r="26" customFormat="false" ht="12.8" hidden="false" customHeight="false" outlineLevel="0" collapsed="false">
      <c r="A26" s="28" t="n">
        <v>45657</v>
      </c>
      <c r="B26" s="4" t="n">
        <f aca="false">+B13-B12</f>
        <v>2317</v>
      </c>
      <c r="C26" s="4" t="n">
        <f aca="false">+C13-C12</f>
        <v>1654</v>
      </c>
      <c r="D26" s="4" t="n">
        <f aca="false">+D13-D12</f>
        <v>278</v>
      </c>
      <c r="E26" s="4" t="n">
        <f aca="false">+E13-E12</f>
        <v>4249</v>
      </c>
      <c r="F26" s="4" t="n">
        <f aca="false">+F13-F12</f>
        <v>1124</v>
      </c>
      <c r="G26" s="4" t="n">
        <f aca="false">+G13-G12</f>
        <v>790</v>
      </c>
      <c r="H26" s="4" t="n">
        <f aca="false">+H13-H12</f>
        <v>143</v>
      </c>
      <c r="I26" s="4" t="n">
        <f aca="false">+I13-I12</f>
        <v>2057</v>
      </c>
      <c r="J26" s="4" t="n">
        <f aca="false">+J13-J12</f>
        <v>1193</v>
      </c>
      <c r="K26" s="4" t="n">
        <f aca="false">+K13-K12</f>
        <v>864</v>
      </c>
      <c r="L26" s="4" t="n">
        <f aca="false">+L13-L12</f>
        <v>135</v>
      </c>
      <c r="M26" s="4" t="n">
        <f aca="false">+M13-M12</f>
        <v>2192</v>
      </c>
    </row>
    <row r="27" customFormat="false" ht="12.8" hidden="false" customHeight="false" outlineLevel="0" collapsed="false">
      <c r="A27" s="4"/>
      <c r="B27" s="4" t="n">
        <f aca="false">SUM(B15:B26)</f>
        <v>34037</v>
      </c>
      <c r="C27" s="4" t="n">
        <f aca="false">SUM(C15:C26)</f>
        <v>28224</v>
      </c>
      <c r="D27" s="4" t="n">
        <f aca="false">SUM(D15:D26)</f>
        <v>3977</v>
      </c>
      <c r="E27" s="4" t="n">
        <f aca="false">SUM(E15:E26)</f>
        <v>66238</v>
      </c>
      <c r="F27" s="4" t="n">
        <f aca="false">SUM(F15:F26)</f>
        <v>12652</v>
      </c>
      <c r="G27" s="4" t="n">
        <f aca="false">SUM(G15:G26)</f>
        <v>13538</v>
      </c>
      <c r="H27" s="4" t="n">
        <f aca="false">SUM(H15:H26)</f>
        <v>2410</v>
      </c>
      <c r="I27" s="4" t="n">
        <f aca="false">SUM(I15:I26)</f>
        <v>28319</v>
      </c>
      <c r="J27" s="4" t="n">
        <f aca="false">SUM(J15:J26)</f>
        <v>21666</v>
      </c>
      <c r="K27" s="4" t="n">
        <f aca="false">SUM(K15:K26)</f>
        <v>14686</v>
      </c>
      <c r="L27" s="4" t="n">
        <f aca="false">SUM(L15:L26)</f>
        <v>1567</v>
      </c>
      <c r="M27" s="4" t="n">
        <f aca="false">SUM(M15:M26)</f>
        <v>37919</v>
      </c>
    </row>
  </sheetData>
  <autoFilter ref="A1:M1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6"/>
  <sheetViews>
    <sheetView showFormulas="false" showGridLines="true" showRowColHeaders="true" showZeros="true" rightToLeft="false" tabSelected="false" showOutlineSymbols="true" defaultGridColor="true" view="normal" topLeftCell="A1" colorId="64" zoomScale="181" zoomScaleNormal="181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.1"/>
    <col collapsed="false" customWidth="true" hidden="false" outlineLevel="0" max="2" min="2" style="0" width="23.65"/>
    <col collapsed="false" customWidth="true" hidden="false" outlineLevel="0" max="3" min="3" style="0" width="5.54"/>
    <col collapsed="false" customWidth="true" hidden="false" outlineLevel="0" max="4" min="4" style="0" width="5.71"/>
    <col collapsed="false" customWidth="true" hidden="false" outlineLevel="0" max="5" min="5" style="0" width="7.46"/>
    <col collapsed="false" customWidth="true" hidden="false" outlineLevel="0" max="6" min="6" style="0" width="5.89"/>
    <col collapsed="false" customWidth="true" hidden="false" outlineLevel="0" max="8" min="7" style="0" width="9.72"/>
    <col collapsed="false" customWidth="true" hidden="false" outlineLevel="0" max="9" min="9" style="0" width="9.89"/>
    <col collapsed="false" customWidth="true" hidden="false" outlineLevel="0" max="10" min="10" style="0" width="11.63"/>
    <col collapsed="false" customWidth="true" hidden="false" outlineLevel="0" max="11" min="11" style="0" width="6.41"/>
    <col collapsed="false" customWidth="true" hidden="false" outlineLevel="0" max="12" min="12" style="0" width="12.15"/>
    <col collapsed="false" customWidth="true" hidden="false" outlineLevel="0" max="13" min="13" style="0" width="11.46"/>
    <col collapsed="false" customWidth="true" hidden="false" outlineLevel="0" max="14" min="14" style="0" width="13.2"/>
    <col collapsed="false" customWidth="true" hidden="false" outlineLevel="0" max="15" min="15" style="0" width="7.98"/>
  </cols>
  <sheetData>
    <row r="1" customFormat="false" ht="12.8" hidden="false" customHeight="false" outlineLevel="0" collapsed="false">
      <c r="A1" s="29" t="s">
        <v>72</v>
      </c>
      <c r="B1" s="29" t="s">
        <v>11</v>
      </c>
      <c r="C1" s="29" t="s">
        <v>61</v>
      </c>
      <c r="D1" s="29" t="s">
        <v>62</v>
      </c>
      <c r="E1" s="29" t="s">
        <v>63</v>
      </c>
      <c r="F1" s="29" t="s">
        <v>60</v>
      </c>
      <c r="G1" s="29" t="s">
        <v>73</v>
      </c>
      <c r="H1" s="29" t="s">
        <v>74</v>
      </c>
      <c r="I1" s="29" t="s">
        <v>75</v>
      </c>
      <c r="J1" s="29" t="s">
        <v>76</v>
      </c>
      <c r="K1" s="29" t="s">
        <v>67</v>
      </c>
      <c r="L1" s="29" t="s">
        <v>77</v>
      </c>
      <c r="M1" s="29" t="s">
        <v>78</v>
      </c>
      <c r="N1" s="29" t="s">
        <v>79</v>
      </c>
      <c r="O1" s="29" t="s">
        <v>71</v>
      </c>
      <c r="P1" s="30" t="s">
        <v>80</v>
      </c>
    </row>
    <row r="2" customFormat="false" ht="12.8" hidden="false" customHeight="false" outlineLevel="0" collapsed="false">
      <c r="A2" s="31" t="n">
        <v>84</v>
      </c>
      <c r="B2" s="31" t="s">
        <v>52</v>
      </c>
      <c r="C2" s="31" t="n">
        <v>4588</v>
      </c>
      <c r="D2" s="31" t="n">
        <v>3240</v>
      </c>
      <c r="E2" s="31" t="n">
        <v>575</v>
      </c>
      <c r="F2" s="31" t="n">
        <f aca="false">SUM(C2:E2)</f>
        <v>8403</v>
      </c>
      <c r="G2" s="31" t="n">
        <v>2173</v>
      </c>
      <c r="H2" s="31" t="n">
        <v>1403</v>
      </c>
      <c r="I2" s="31" t="n">
        <v>903</v>
      </c>
      <c r="J2" s="31" t="n">
        <v>247</v>
      </c>
      <c r="K2" s="31" t="n">
        <f aca="false">SUM(H2:J2)</f>
        <v>2553</v>
      </c>
      <c r="L2" s="31" t="n">
        <f aca="false">+C2-H2</f>
        <v>3185</v>
      </c>
      <c r="M2" s="31" t="n">
        <f aca="false">+D2-I2</f>
        <v>2337</v>
      </c>
      <c r="N2" s="31" t="n">
        <f aca="false">+E2-J2</f>
        <v>328</v>
      </c>
      <c r="O2" s="31" t="n">
        <f aca="false">+F2-K2</f>
        <v>5850</v>
      </c>
      <c r="P2" s="6" t="n">
        <f aca="false">+K2/F2*100</f>
        <v>30.3820064262763</v>
      </c>
    </row>
    <row r="3" customFormat="false" ht="12.8" hidden="false" customHeight="false" outlineLevel="0" collapsed="false">
      <c r="A3" s="32" t="n">
        <v>27</v>
      </c>
      <c r="B3" s="32" t="s">
        <v>44</v>
      </c>
      <c r="C3" s="32" t="n">
        <v>2666</v>
      </c>
      <c r="D3" s="32" t="n">
        <v>1841</v>
      </c>
      <c r="E3" s="32" t="n">
        <v>362</v>
      </c>
      <c r="F3" s="32" t="n">
        <f aca="false">SUM(C3:E3)</f>
        <v>4869</v>
      </c>
      <c r="G3" s="32" t="n">
        <v>2096</v>
      </c>
      <c r="H3" s="32" t="n">
        <v>1076</v>
      </c>
      <c r="I3" s="32" t="n">
        <v>1027</v>
      </c>
      <c r="J3" s="32" t="n">
        <v>237</v>
      </c>
      <c r="K3" s="32" t="n">
        <f aca="false">SUM(H3:J3)</f>
        <v>2340</v>
      </c>
      <c r="L3" s="32" t="n">
        <f aca="false">+C3-H3</f>
        <v>1590</v>
      </c>
      <c r="M3" s="32" t="n">
        <f aca="false">+D3-I3</f>
        <v>814</v>
      </c>
      <c r="N3" s="32" t="n">
        <f aca="false">+E3-J3</f>
        <v>125</v>
      </c>
      <c r="O3" s="32" t="n">
        <f aca="false">+F3-K3</f>
        <v>2529</v>
      </c>
      <c r="P3" s="6" t="n">
        <f aca="false">+K3/F3*100</f>
        <v>48.0591497227357</v>
      </c>
    </row>
    <row r="4" customFormat="false" ht="12.8" hidden="false" customHeight="false" outlineLevel="0" collapsed="false">
      <c r="A4" s="31" t="n">
        <v>53</v>
      </c>
      <c r="B4" s="31" t="s">
        <v>49</v>
      </c>
      <c r="C4" s="31" t="n">
        <v>1691</v>
      </c>
      <c r="D4" s="31" t="n">
        <v>879</v>
      </c>
      <c r="E4" s="31" t="n">
        <v>249</v>
      </c>
      <c r="F4" s="1" t="n">
        <f aca="false">SUM(C4:E4)</f>
        <v>2819</v>
      </c>
      <c r="G4" s="1" t="n">
        <v>1835</v>
      </c>
      <c r="H4" s="31" t="n">
        <v>748</v>
      </c>
      <c r="I4" s="31" t="n">
        <v>544</v>
      </c>
      <c r="J4" s="31" t="n">
        <v>107</v>
      </c>
      <c r="K4" s="31" t="n">
        <f aca="false">SUM(H4:J4)</f>
        <v>1399</v>
      </c>
      <c r="L4" s="31" t="n">
        <f aca="false">+C4-H4</f>
        <v>943</v>
      </c>
      <c r="M4" s="31" t="n">
        <f aca="false">+D4-I4</f>
        <v>335</v>
      </c>
      <c r="N4" s="31" t="n">
        <f aca="false">+E4-J4</f>
        <v>142</v>
      </c>
      <c r="O4" s="31" t="n">
        <f aca="false">+F4-K4</f>
        <v>1420</v>
      </c>
      <c r="P4" s="6" t="n">
        <f aca="false">+K4/F4*100</f>
        <v>49.6275274920184</v>
      </c>
    </row>
    <row r="5" customFormat="false" ht="12.8" hidden="false" customHeight="false" outlineLevel="0" collapsed="false">
      <c r="A5" s="32" t="n">
        <v>24</v>
      </c>
      <c r="B5" s="32" t="s">
        <v>43</v>
      </c>
      <c r="C5" s="32" t="n">
        <v>2017</v>
      </c>
      <c r="D5" s="32" t="n">
        <v>938</v>
      </c>
      <c r="E5" s="32" t="n">
        <v>150</v>
      </c>
      <c r="F5" s="32" t="n">
        <f aca="false">SUM(C5:E5)</f>
        <v>3105</v>
      </c>
      <c r="G5" s="32" t="n">
        <v>1922</v>
      </c>
      <c r="H5" s="32" t="n">
        <v>785</v>
      </c>
      <c r="I5" s="32" t="n">
        <v>514</v>
      </c>
      <c r="J5" s="32" t="n">
        <v>105</v>
      </c>
      <c r="K5" s="32" t="n">
        <f aca="false">SUM(H5:J5)</f>
        <v>1404</v>
      </c>
      <c r="L5" s="32" t="n">
        <f aca="false">+C5-H5</f>
        <v>1232</v>
      </c>
      <c r="M5" s="32" t="n">
        <f aca="false">+D5-I5</f>
        <v>424</v>
      </c>
      <c r="N5" s="32" t="n">
        <f aca="false">+E5-J5</f>
        <v>45</v>
      </c>
      <c r="O5" s="32" t="n">
        <f aca="false">+F5-K5</f>
        <v>1701</v>
      </c>
      <c r="P5" s="6" t="n">
        <f aca="false">+K5/F5*100</f>
        <v>45.2173913043478</v>
      </c>
    </row>
    <row r="6" customFormat="false" ht="12.8" hidden="false" customHeight="false" outlineLevel="0" collapsed="false">
      <c r="A6" s="31" t="n">
        <v>44</v>
      </c>
      <c r="B6" s="31" t="s">
        <v>47</v>
      </c>
      <c r="C6" s="31" t="n">
        <v>5057</v>
      </c>
      <c r="D6" s="31" t="n">
        <v>6846</v>
      </c>
      <c r="E6" s="31" t="n">
        <v>563</v>
      </c>
      <c r="F6" s="31" t="n">
        <f aca="false">SUM(C6:E6)</f>
        <v>12466</v>
      </c>
      <c r="G6" s="31" t="n">
        <v>2963</v>
      </c>
      <c r="H6" s="31" t="n">
        <v>1738</v>
      </c>
      <c r="I6" s="31" t="n">
        <v>2559</v>
      </c>
      <c r="J6" s="31" t="n">
        <v>301</v>
      </c>
      <c r="K6" s="31" t="n">
        <f aca="false">SUM(H6:J6)</f>
        <v>4598</v>
      </c>
      <c r="L6" s="31" t="n">
        <f aca="false">+C6-H6</f>
        <v>3319</v>
      </c>
      <c r="M6" s="31" t="n">
        <f aca="false">+D6-I6</f>
        <v>4287</v>
      </c>
      <c r="N6" s="31" t="n">
        <f aca="false">+E6-J6</f>
        <v>262</v>
      </c>
      <c r="O6" s="31" t="n">
        <f aca="false">+F6-K6</f>
        <v>7868</v>
      </c>
      <c r="P6" s="6" t="n">
        <f aca="false">+K6/F6*100</f>
        <v>36.8843253649928</v>
      </c>
    </row>
    <row r="7" customFormat="false" ht="12.8" hidden="false" customHeight="false" outlineLevel="0" collapsed="false">
      <c r="A7" s="32" t="n">
        <v>32</v>
      </c>
      <c r="B7" s="32" t="s">
        <v>46</v>
      </c>
      <c r="C7" s="32" t="n">
        <v>2156</v>
      </c>
      <c r="D7" s="32" t="n">
        <v>2099</v>
      </c>
      <c r="E7" s="32" t="n">
        <v>197</v>
      </c>
      <c r="F7" s="32" t="n">
        <f aca="false">SUM(C7:E7)</f>
        <v>4452</v>
      </c>
      <c r="G7" s="32"/>
      <c r="H7" s="32" t="n">
        <v>659</v>
      </c>
      <c r="I7" s="32" t="n">
        <v>796</v>
      </c>
      <c r="J7" s="32" t="n">
        <v>102</v>
      </c>
      <c r="K7" s="32" t="n">
        <f aca="false">SUM(H7:J7)</f>
        <v>1557</v>
      </c>
      <c r="L7" s="32" t="n">
        <f aca="false">+C7-H7</f>
        <v>1497</v>
      </c>
      <c r="M7" s="32" t="n">
        <f aca="false">+D7-I7</f>
        <v>1303</v>
      </c>
      <c r="N7" s="32" t="n">
        <f aca="false">+E7-J7</f>
        <v>95</v>
      </c>
      <c r="O7" s="32" t="n">
        <f aca="false">+F7-K7</f>
        <v>2895</v>
      </c>
      <c r="P7" s="6" t="n">
        <f aca="false">+K7/F7*100</f>
        <v>34.9730458221024</v>
      </c>
    </row>
    <row r="8" customFormat="false" ht="12.8" hidden="false" customHeight="false" outlineLevel="0" collapsed="false">
      <c r="A8" s="31" t="n">
        <v>11</v>
      </c>
      <c r="B8" s="31" t="s">
        <v>42</v>
      </c>
      <c r="C8" s="31" t="n">
        <v>3764</v>
      </c>
      <c r="D8" s="31" t="n">
        <v>4136</v>
      </c>
      <c r="E8" s="31" t="n">
        <v>236</v>
      </c>
      <c r="F8" s="31" t="n">
        <f aca="false">SUM(C8:E8)</f>
        <v>8136</v>
      </c>
      <c r="G8" s="31"/>
      <c r="H8" s="31" t="n">
        <v>1546</v>
      </c>
      <c r="I8" s="31" t="n">
        <v>3058</v>
      </c>
      <c r="J8" s="31" t="n">
        <v>230</v>
      </c>
      <c r="K8" s="31" t="n">
        <f aca="false">SUM(H8:J8)</f>
        <v>4834</v>
      </c>
      <c r="L8" s="31" t="n">
        <f aca="false">+C8-H8</f>
        <v>2218</v>
      </c>
      <c r="M8" s="31" t="n">
        <f aca="false">+D8-I8</f>
        <v>1078</v>
      </c>
      <c r="N8" s="31" t="n">
        <f aca="false">+E8-J8</f>
        <v>6</v>
      </c>
      <c r="O8" s="31" t="n">
        <f aca="false">+F8-K8</f>
        <v>3302</v>
      </c>
      <c r="P8" s="6" t="n">
        <f aca="false">+K8/F8*100</f>
        <v>59.4149459193707</v>
      </c>
    </row>
    <row r="9" customFormat="false" ht="12.8" hidden="false" customHeight="false" outlineLevel="0" collapsed="false">
      <c r="A9" s="32" t="n">
        <v>28</v>
      </c>
      <c r="B9" s="32" t="s">
        <v>45</v>
      </c>
      <c r="C9" s="32" t="n">
        <v>2007</v>
      </c>
      <c r="D9" s="32" t="n">
        <v>1540</v>
      </c>
      <c r="E9" s="32" t="n">
        <v>292</v>
      </c>
      <c r="F9" s="32" t="n">
        <f aca="false">SUM(C9:E9)</f>
        <v>3839</v>
      </c>
      <c r="G9" s="32" t="n">
        <v>1917</v>
      </c>
      <c r="H9" s="32" t="n">
        <v>745</v>
      </c>
      <c r="I9" s="32" t="n">
        <v>901</v>
      </c>
      <c r="J9" s="32" t="n">
        <v>239</v>
      </c>
      <c r="K9" s="32" t="n">
        <f aca="false">SUM(H9:J9)</f>
        <v>1885</v>
      </c>
      <c r="L9" s="32" t="n">
        <f aca="false">+C9-H9</f>
        <v>1262</v>
      </c>
      <c r="M9" s="32" t="n">
        <f aca="false">+D9-I9</f>
        <v>639</v>
      </c>
      <c r="N9" s="32" t="n">
        <f aca="false">+E9-J9</f>
        <v>53</v>
      </c>
      <c r="O9" s="32" t="n">
        <f aca="false">+F9-K9</f>
        <v>1954</v>
      </c>
      <c r="P9" s="6" t="n">
        <f aca="false">+K9/F9*100</f>
        <v>49.101328470956</v>
      </c>
    </row>
    <row r="10" customFormat="false" ht="12.8" hidden="false" customHeight="false" outlineLevel="0" collapsed="false">
      <c r="A10" s="31" t="n">
        <v>75</v>
      </c>
      <c r="B10" s="31" t="s">
        <v>50</v>
      </c>
      <c r="C10" s="31" t="n">
        <v>3181</v>
      </c>
      <c r="D10" s="31" t="n">
        <v>2154</v>
      </c>
      <c r="E10" s="31" t="n">
        <v>441</v>
      </c>
      <c r="F10" s="31" t="n">
        <f aca="false">SUM(C10:E10)</f>
        <v>5776</v>
      </c>
      <c r="G10" s="31" t="n">
        <v>2936</v>
      </c>
      <c r="H10" s="31" t="n">
        <v>1206</v>
      </c>
      <c r="I10" s="31" t="n">
        <v>1140</v>
      </c>
      <c r="J10" s="31" t="n">
        <v>337</v>
      </c>
      <c r="K10" s="31" t="n">
        <f aca="false">SUM(H10:J10)</f>
        <v>2683</v>
      </c>
      <c r="L10" s="31" t="n">
        <f aca="false">+C10-H10</f>
        <v>1975</v>
      </c>
      <c r="M10" s="31" t="n">
        <f aca="false">+D10-I10</f>
        <v>1014</v>
      </c>
      <c r="N10" s="31" t="n">
        <f aca="false">+E10-J10</f>
        <v>104</v>
      </c>
      <c r="O10" s="31" t="n">
        <f aca="false">+F10-K10</f>
        <v>3093</v>
      </c>
      <c r="P10" s="6" t="n">
        <f aca="false">+K10/F10*100</f>
        <v>46.4508310249308</v>
      </c>
    </row>
    <row r="11" customFormat="false" ht="12.8" hidden="false" customHeight="false" outlineLevel="0" collapsed="false">
      <c r="A11" s="32" t="n">
        <v>76</v>
      </c>
      <c r="B11" s="32" t="s">
        <v>51</v>
      </c>
      <c r="C11" s="32" t="n">
        <v>3292</v>
      </c>
      <c r="D11" s="32" t="n">
        <v>1449</v>
      </c>
      <c r="E11" s="32" t="n">
        <v>469</v>
      </c>
      <c r="F11" s="32" t="n">
        <f aca="false">SUM(C11:E11)</f>
        <v>5210</v>
      </c>
      <c r="G11" s="32" t="n">
        <v>2046</v>
      </c>
      <c r="H11" s="32" t="n">
        <v>1310</v>
      </c>
      <c r="I11" s="32" t="n">
        <v>662</v>
      </c>
      <c r="J11" s="32" t="n">
        <v>226</v>
      </c>
      <c r="K11" s="32" t="n">
        <f aca="false">SUM(H11:J11)</f>
        <v>2198</v>
      </c>
      <c r="L11" s="32" t="n">
        <f aca="false">+C11-H11</f>
        <v>1982</v>
      </c>
      <c r="M11" s="32" t="n">
        <f aca="false">+D11-I11</f>
        <v>787</v>
      </c>
      <c r="N11" s="32" t="n">
        <f aca="false">+E11-J11</f>
        <v>243</v>
      </c>
      <c r="O11" s="32" t="n">
        <f aca="false">+F11-K11</f>
        <v>3012</v>
      </c>
      <c r="P11" s="6" t="n">
        <f aca="false">+K11/F11*100</f>
        <v>42.1880998080614</v>
      </c>
    </row>
    <row r="12" customFormat="false" ht="12.8" hidden="false" customHeight="false" outlineLevel="0" collapsed="false">
      <c r="A12" s="31" t="n">
        <v>52</v>
      </c>
      <c r="B12" s="31" t="s">
        <v>48</v>
      </c>
      <c r="C12" s="31" t="n">
        <v>1725</v>
      </c>
      <c r="D12" s="31" t="n">
        <v>1173</v>
      </c>
      <c r="E12" s="31" t="n">
        <v>123</v>
      </c>
      <c r="F12" s="31" t="n">
        <f aca="false">SUM(C12:E12)</f>
        <v>3021</v>
      </c>
      <c r="G12" s="31" t="n">
        <v>568</v>
      </c>
      <c r="H12" s="31" t="n">
        <v>426</v>
      </c>
      <c r="I12" s="31" t="n">
        <v>537</v>
      </c>
      <c r="J12" s="31" t="n">
        <v>25</v>
      </c>
      <c r="K12" s="31" t="n">
        <f aca="false">SUM(H12:J12)</f>
        <v>988</v>
      </c>
      <c r="L12" s="31" t="n">
        <f aca="false">+C12-H12</f>
        <v>1299</v>
      </c>
      <c r="M12" s="31" t="n">
        <f aca="false">+D12-I12</f>
        <v>636</v>
      </c>
      <c r="N12" s="31" t="n">
        <f aca="false">+E12-J12</f>
        <v>98</v>
      </c>
      <c r="O12" s="31" t="n">
        <f aca="false">+F12-K12</f>
        <v>2033</v>
      </c>
      <c r="P12" s="6" t="n">
        <f aca="false">+K12/F12*100</f>
        <v>32.7044025157233</v>
      </c>
    </row>
    <row r="13" customFormat="false" ht="12.8" hidden="false" customHeight="false" outlineLevel="0" collapsed="false">
      <c r="A13" s="32" t="n">
        <v>93</v>
      </c>
      <c r="B13" s="32" t="s">
        <v>53</v>
      </c>
      <c r="C13" s="32" t="n">
        <v>1893</v>
      </c>
      <c r="D13" s="32" t="n">
        <v>1929</v>
      </c>
      <c r="E13" s="32" t="n">
        <v>320</v>
      </c>
      <c r="F13" s="32" t="n">
        <f aca="false">SUM(C13:E13)</f>
        <v>4142</v>
      </c>
      <c r="G13" s="32" t="n">
        <v>1296</v>
      </c>
      <c r="H13" s="32" t="n">
        <v>729</v>
      </c>
      <c r="I13" s="32" t="n">
        <v>897</v>
      </c>
      <c r="J13" s="32" t="n">
        <v>254</v>
      </c>
      <c r="K13" s="32" t="n">
        <f aca="false">SUM(H13:J13)</f>
        <v>1880</v>
      </c>
      <c r="L13" s="32" t="n">
        <f aca="false">+C13-H13</f>
        <v>1164</v>
      </c>
      <c r="M13" s="32" t="n">
        <f aca="false">+D13-I13</f>
        <v>1032</v>
      </c>
      <c r="N13" s="32" t="n">
        <f aca="false">+E13-J13</f>
        <v>66</v>
      </c>
      <c r="O13" s="32" t="n">
        <f aca="false">+F13-K13</f>
        <v>2262</v>
      </c>
      <c r="P13" s="6" t="n">
        <f aca="false">+K13/F13*100</f>
        <v>45.3887011105746</v>
      </c>
    </row>
    <row r="14" customFormat="false" ht="12.8" hidden="false" customHeight="false" outlineLevel="0" collapsed="false">
      <c r="A14" s="33"/>
      <c r="B14" s="33" t="s">
        <v>60</v>
      </c>
      <c r="C14" s="33" t="n">
        <f aca="false">SUM(C2:C13)</f>
        <v>34037</v>
      </c>
      <c r="D14" s="33" t="n">
        <f aca="false">SUM(D2:D13)</f>
        <v>28224</v>
      </c>
      <c r="E14" s="33" t="n">
        <f aca="false">SUM(E2:E13)</f>
        <v>3977</v>
      </c>
      <c r="F14" s="33" t="n">
        <f aca="false">SUM(C14:E14)</f>
        <v>66238</v>
      </c>
      <c r="G14" s="33" t="n">
        <f aca="false">SUM(G2:G13)</f>
        <v>19752</v>
      </c>
      <c r="H14" s="33" t="n">
        <f aca="false">SUM(H2:H13)</f>
        <v>12371</v>
      </c>
      <c r="I14" s="33" t="n">
        <f aca="false">SUM(I2:I13)</f>
        <v>13538</v>
      </c>
      <c r="J14" s="33" t="n">
        <f aca="false">SUM(J2:J13)</f>
        <v>2410</v>
      </c>
      <c r="K14" s="33" t="n">
        <f aca="false">SUM(H14:J14)</f>
        <v>28319</v>
      </c>
      <c r="L14" s="33" t="n">
        <f aca="false">+C14-H14</f>
        <v>21666</v>
      </c>
      <c r="M14" s="33" t="n">
        <f aca="false">+D14-I14</f>
        <v>14686</v>
      </c>
      <c r="N14" s="33" t="n">
        <f aca="false">+E14-J14</f>
        <v>1567</v>
      </c>
      <c r="O14" s="33" t="n">
        <f aca="false">+F14-K14</f>
        <v>37919</v>
      </c>
      <c r="P14" s="6" t="n">
        <f aca="false">+K14/F14*100</f>
        <v>42.7534043902292</v>
      </c>
    </row>
    <row r="16" customFormat="false" ht="12.8" hidden="false" customHeight="false" outlineLevel="0" collapsed="false">
      <c r="G16" s="34" t="n">
        <v>20067</v>
      </c>
    </row>
  </sheetData>
  <autoFilter ref="A1:P14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40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B7" activeCellId="0" sqref="B7"/>
    </sheetView>
  </sheetViews>
  <sheetFormatPr defaultColWidth="11.53515625" defaultRowHeight="12.8" zeroHeight="false" outlineLevelRow="0" outlineLevelCol="0"/>
  <cols>
    <col collapsed="false" customWidth="false" hidden="false" outlineLevel="0" max="16" min="1" style="4" width="11.53"/>
  </cols>
  <sheetData>
    <row r="1" customFormat="false" ht="12.8" hidden="false" customHeight="false" outlineLevel="0" collapsed="false">
      <c r="A1" s="4" t="s">
        <v>81</v>
      </c>
      <c r="B1" s="4" t="s">
        <v>82</v>
      </c>
      <c r="C1" s="4" t="s">
        <v>83</v>
      </c>
      <c r="D1" s="4" t="s">
        <v>61</v>
      </c>
      <c r="E1" s="4" t="s">
        <v>62</v>
      </c>
      <c r="F1" s="4" t="s">
        <v>63</v>
      </c>
      <c r="G1" s="4" t="s">
        <v>84</v>
      </c>
      <c r="H1" s="4" t="s">
        <v>85</v>
      </c>
      <c r="I1" s="4" t="s">
        <v>86</v>
      </c>
      <c r="J1" s="4" t="s">
        <v>87</v>
      </c>
      <c r="K1" s="4" t="s">
        <v>88</v>
      </c>
      <c r="L1" s="4" t="s">
        <v>68</v>
      </c>
      <c r="M1" s="4" t="s">
        <v>69</v>
      </c>
      <c r="N1" s="4" t="s">
        <v>70</v>
      </c>
      <c r="O1" s="4" t="s">
        <v>71</v>
      </c>
      <c r="P1" s="4" t="s">
        <v>89</v>
      </c>
    </row>
    <row r="2" customFormat="false" ht="12.8" hidden="false" customHeight="false" outlineLevel="0" collapsed="false">
      <c r="A2" s="4" t="s">
        <v>60</v>
      </c>
      <c r="B2" s="4" t="s">
        <v>84</v>
      </c>
      <c r="C2" s="4" t="s">
        <v>90</v>
      </c>
      <c r="D2" s="4" t="n">
        <v>34034</v>
      </c>
      <c r="E2" s="4" t="n">
        <v>28222</v>
      </c>
      <c r="F2" s="4" t="n">
        <v>3977</v>
      </c>
      <c r="G2" s="4" t="n">
        <f aca="false">SUM(D2:F2)</f>
        <v>66233</v>
      </c>
      <c r="H2" s="4" t="n">
        <v>12637</v>
      </c>
      <c r="I2" s="4" t="n">
        <v>15484</v>
      </c>
      <c r="J2" s="4" t="n">
        <v>2493</v>
      </c>
      <c r="K2" s="4" t="n">
        <f aca="false">SUM(H2:J2)</f>
        <v>30614</v>
      </c>
      <c r="L2" s="4" t="n">
        <f aca="false">D2-H2</f>
        <v>21397</v>
      </c>
      <c r="M2" s="4" t="n">
        <f aca="false">E2-I2</f>
        <v>12738</v>
      </c>
      <c r="N2" s="4" t="n">
        <f aca="false">F2-J2</f>
        <v>1484</v>
      </c>
      <c r="O2" s="4" t="n">
        <f aca="false">G2-K2</f>
        <v>35619</v>
      </c>
      <c r="P2" s="35" t="n">
        <f aca="false">+O2/G2</f>
        <v>0.537783280237948</v>
      </c>
    </row>
    <row r="3" customFormat="false" ht="12.8" hidden="false" customHeight="false" outlineLevel="0" collapsed="false">
      <c r="A3" s="4" t="s">
        <v>91</v>
      </c>
      <c r="B3" s="4" t="s">
        <v>92</v>
      </c>
      <c r="C3" s="4" t="n">
        <v>1</v>
      </c>
      <c r="D3" s="4" t="n">
        <v>3181</v>
      </c>
      <c r="E3" s="4" t="n">
        <v>3394</v>
      </c>
      <c r="F3" s="4" t="n">
        <v>597</v>
      </c>
      <c r="G3" s="4" t="n">
        <f aca="false">SUM(D3:F3)</f>
        <v>7172</v>
      </c>
      <c r="H3" s="4" t="n">
        <v>833</v>
      </c>
      <c r="I3" s="4" t="n">
        <v>1463</v>
      </c>
      <c r="J3" s="4" t="n">
        <v>311</v>
      </c>
      <c r="K3" s="4" t="n">
        <f aca="false">SUM(H3:J3)</f>
        <v>2607</v>
      </c>
      <c r="L3" s="4" t="n">
        <f aca="false">D3-H3</f>
        <v>2348</v>
      </c>
      <c r="M3" s="4" t="n">
        <f aca="false">E3-I3</f>
        <v>1931</v>
      </c>
      <c r="N3" s="4" t="n">
        <f aca="false">F3-J3</f>
        <v>286</v>
      </c>
      <c r="O3" s="4" t="n">
        <f aca="false">G3-K3</f>
        <v>4565</v>
      </c>
      <c r="P3" s="35" t="n">
        <f aca="false">+O3/G3</f>
        <v>0.636503067484663</v>
      </c>
    </row>
    <row r="4" customFormat="false" ht="12.8" hidden="false" customHeight="false" outlineLevel="0" collapsed="false">
      <c r="A4" s="4" t="s">
        <v>93</v>
      </c>
      <c r="B4" s="4" t="s">
        <v>94</v>
      </c>
      <c r="C4" s="4" t="n">
        <v>2</v>
      </c>
      <c r="D4" s="4" t="n">
        <v>3291</v>
      </c>
      <c r="E4" s="4" t="n">
        <v>2860</v>
      </c>
      <c r="F4" s="4" t="n">
        <v>417</v>
      </c>
      <c r="G4" s="4" t="n">
        <f aca="false">SUM(D4:F4)</f>
        <v>6568</v>
      </c>
      <c r="H4" s="4" t="n">
        <v>1453</v>
      </c>
      <c r="I4" s="4" t="n">
        <v>2070</v>
      </c>
      <c r="J4" s="4" t="n">
        <v>369</v>
      </c>
      <c r="K4" s="4" t="n">
        <f aca="false">SUM(H4:J4)</f>
        <v>3892</v>
      </c>
      <c r="L4" s="4" t="n">
        <f aca="false">D4-H4</f>
        <v>1838</v>
      </c>
      <c r="M4" s="4" t="n">
        <f aca="false">E4-I4</f>
        <v>790</v>
      </c>
      <c r="N4" s="4" t="n">
        <f aca="false">F4-J4</f>
        <v>48</v>
      </c>
      <c r="O4" s="4" t="n">
        <f aca="false">G4-K4</f>
        <v>2676</v>
      </c>
      <c r="P4" s="35" t="n">
        <f aca="false">+O4/G4</f>
        <v>0.407429963459196</v>
      </c>
    </row>
    <row r="5" customFormat="false" ht="12.8" hidden="false" customHeight="false" outlineLevel="0" collapsed="false">
      <c r="A5" s="4" t="s">
        <v>95</v>
      </c>
      <c r="B5" s="4" t="s">
        <v>96</v>
      </c>
      <c r="C5" s="4" t="n">
        <v>3</v>
      </c>
      <c r="D5" s="4" t="n">
        <v>3724</v>
      </c>
      <c r="E5" s="4" t="n">
        <v>2061</v>
      </c>
      <c r="F5" s="4" t="n">
        <v>156</v>
      </c>
      <c r="G5" s="4" t="n">
        <f aca="false">SUM(D5:F5)</f>
        <v>5941</v>
      </c>
      <c r="H5" s="4" t="n">
        <v>1567</v>
      </c>
      <c r="I5" s="4" t="n">
        <v>1017</v>
      </c>
      <c r="J5" s="4" t="n">
        <v>92</v>
      </c>
      <c r="K5" s="4" t="n">
        <f aca="false">SUM(H5:J5)</f>
        <v>2676</v>
      </c>
      <c r="L5" s="4" t="n">
        <f aca="false">D5-H5</f>
        <v>2157</v>
      </c>
      <c r="M5" s="4" t="n">
        <f aca="false">E5-I5</f>
        <v>1044</v>
      </c>
      <c r="N5" s="4" t="n">
        <f aca="false">F5-J5</f>
        <v>64</v>
      </c>
      <c r="O5" s="4" t="n">
        <f aca="false">G5-K5</f>
        <v>3265</v>
      </c>
      <c r="P5" s="35" t="n">
        <f aca="false">+O5/G5</f>
        <v>0.549570779330079</v>
      </c>
    </row>
    <row r="6" customFormat="false" ht="12.8" hidden="false" customHeight="false" outlineLevel="0" collapsed="false">
      <c r="A6" s="4" t="s">
        <v>97</v>
      </c>
      <c r="B6" s="4" t="s">
        <v>98</v>
      </c>
      <c r="C6" s="4" t="n">
        <v>4</v>
      </c>
      <c r="D6" s="4" t="n">
        <v>2291</v>
      </c>
      <c r="E6" s="4" t="n">
        <v>2405</v>
      </c>
      <c r="F6" s="4" t="n">
        <v>422</v>
      </c>
      <c r="G6" s="4" t="n">
        <f aca="false">SUM(D6:F6)</f>
        <v>5118</v>
      </c>
      <c r="H6" s="4" t="n">
        <v>503</v>
      </c>
      <c r="I6" s="4" t="n">
        <v>700</v>
      </c>
      <c r="J6" s="4" t="n">
        <v>132</v>
      </c>
      <c r="K6" s="4" t="n">
        <f aca="false">SUM(H6:J6)</f>
        <v>1335</v>
      </c>
      <c r="L6" s="4" t="n">
        <f aca="false">D6-H6</f>
        <v>1788</v>
      </c>
      <c r="M6" s="4" t="n">
        <f aca="false">E6-I6</f>
        <v>1705</v>
      </c>
      <c r="N6" s="4" t="n">
        <f aca="false">F6-J6</f>
        <v>290</v>
      </c>
      <c r="O6" s="4" t="n">
        <f aca="false">G6-K6</f>
        <v>3783</v>
      </c>
      <c r="P6" s="35" t="n">
        <f aca="false">+O6/G6</f>
        <v>0.73915592028136</v>
      </c>
    </row>
    <row r="7" customFormat="false" ht="12.8" hidden="false" customHeight="false" outlineLevel="0" collapsed="false">
      <c r="A7" s="4" t="s">
        <v>99</v>
      </c>
      <c r="B7" s="4" t="s">
        <v>100</v>
      </c>
      <c r="C7" s="4" t="n">
        <v>5</v>
      </c>
      <c r="D7" s="4" t="n">
        <v>1416</v>
      </c>
      <c r="E7" s="4" t="n">
        <v>1962</v>
      </c>
      <c r="F7" s="4" t="n">
        <v>406</v>
      </c>
      <c r="G7" s="4" t="n">
        <f aca="false">SUM(D7:F7)</f>
        <v>3784</v>
      </c>
      <c r="H7" s="4" t="n">
        <v>1091</v>
      </c>
      <c r="I7" s="4" t="n">
        <v>1786</v>
      </c>
      <c r="J7" s="4" t="n">
        <v>395</v>
      </c>
      <c r="K7" s="4" t="n">
        <f aca="false">SUM(H7:J7)</f>
        <v>3272</v>
      </c>
      <c r="L7" s="4" t="n">
        <f aca="false">D7-H7</f>
        <v>325</v>
      </c>
      <c r="M7" s="4" t="n">
        <f aca="false">E7-I7</f>
        <v>176</v>
      </c>
      <c r="N7" s="4" t="n">
        <f aca="false">F7-J7</f>
        <v>11</v>
      </c>
      <c r="O7" s="4" t="n">
        <f aca="false">G7-K7</f>
        <v>512</v>
      </c>
      <c r="P7" s="35" t="n">
        <f aca="false">+O7/G7</f>
        <v>0.135306553911205</v>
      </c>
    </row>
    <row r="8" customFormat="false" ht="12.8" hidden="false" customHeight="false" outlineLevel="0" collapsed="false">
      <c r="A8" s="4" t="s">
        <v>101</v>
      </c>
      <c r="B8" s="4" t="s">
        <v>102</v>
      </c>
      <c r="C8" s="4" t="n">
        <f aca="false">+C7+1</f>
        <v>6</v>
      </c>
      <c r="D8" s="4" t="n">
        <v>1382</v>
      </c>
      <c r="E8" s="4" t="n">
        <v>1212</v>
      </c>
      <c r="F8" s="4" t="n">
        <v>48</v>
      </c>
      <c r="G8" s="4" t="n">
        <f aca="false">SUM(D8:F8)</f>
        <v>2642</v>
      </c>
      <c r="H8" s="4" t="n">
        <v>55</v>
      </c>
      <c r="I8" s="4" t="n">
        <v>61</v>
      </c>
      <c r="J8" s="4" t="n">
        <v>1</v>
      </c>
      <c r="K8" s="4" t="n">
        <f aca="false">SUM(H8:J8)</f>
        <v>117</v>
      </c>
      <c r="L8" s="4" t="n">
        <f aca="false">D8-H8</f>
        <v>1327</v>
      </c>
      <c r="M8" s="4" t="n">
        <f aca="false">E8-I8</f>
        <v>1151</v>
      </c>
      <c r="N8" s="4" t="n">
        <f aca="false">F8-J8</f>
        <v>47</v>
      </c>
      <c r="O8" s="4" t="n">
        <f aca="false">G8-K8</f>
        <v>2525</v>
      </c>
      <c r="P8" s="35" t="n">
        <f aca="false">+O8/G8</f>
        <v>0.955715367146101</v>
      </c>
    </row>
    <row r="9" customFormat="false" ht="12.8" hidden="false" customHeight="false" outlineLevel="0" collapsed="false">
      <c r="A9" s="4" t="s">
        <v>103</v>
      </c>
      <c r="B9" s="4" t="s">
        <v>104</v>
      </c>
      <c r="C9" s="4" t="n">
        <f aca="false">+C8+1</f>
        <v>7</v>
      </c>
      <c r="D9" s="4" t="n">
        <v>1223</v>
      </c>
      <c r="E9" s="4" t="n">
        <v>969</v>
      </c>
      <c r="F9" s="4" t="n">
        <v>116</v>
      </c>
      <c r="G9" s="4" t="n">
        <f aca="false">SUM(D9:F9)</f>
        <v>2308</v>
      </c>
      <c r="H9" s="4" t="n">
        <v>262</v>
      </c>
      <c r="I9" s="4" t="n">
        <v>247</v>
      </c>
      <c r="J9" s="4" t="n">
        <v>40</v>
      </c>
      <c r="K9" s="4" t="n">
        <f aca="false">SUM(H9:J9)</f>
        <v>549</v>
      </c>
      <c r="L9" s="4" t="n">
        <f aca="false">D9-H9</f>
        <v>961</v>
      </c>
      <c r="M9" s="4" t="n">
        <f aca="false">E9-I9</f>
        <v>722</v>
      </c>
      <c r="N9" s="4" t="n">
        <f aca="false">F9-J9</f>
        <v>76</v>
      </c>
      <c r="O9" s="4" t="n">
        <f aca="false">G9-K9</f>
        <v>1759</v>
      </c>
      <c r="P9" s="35" t="n">
        <f aca="false">+O9/G9</f>
        <v>0.762131715771231</v>
      </c>
    </row>
    <row r="10" customFormat="false" ht="12.8" hidden="false" customHeight="false" outlineLevel="0" collapsed="false">
      <c r="A10" s="4" t="s">
        <v>105</v>
      </c>
      <c r="B10" s="4" t="s">
        <v>106</v>
      </c>
      <c r="C10" s="4" t="n">
        <f aca="false">+C9+1</f>
        <v>8</v>
      </c>
      <c r="D10" s="4" t="n">
        <v>1365</v>
      </c>
      <c r="E10" s="4" t="n">
        <v>701</v>
      </c>
      <c r="F10" s="4" t="n">
        <v>87</v>
      </c>
      <c r="G10" s="4" t="n">
        <f aca="false">SUM(D10:F10)</f>
        <v>2153</v>
      </c>
      <c r="H10" s="4" t="n">
        <v>796</v>
      </c>
      <c r="I10" s="4" t="n">
        <v>495</v>
      </c>
      <c r="J10" s="4" t="n">
        <v>65</v>
      </c>
      <c r="K10" s="4" t="n">
        <f aca="false">SUM(H10:J10)</f>
        <v>1356</v>
      </c>
      <c r="L10" s="4" t="n">
        <f aca="false">D10-H10</f>
        <v>569</v>
      </c>
      <c r="M10" s="4" t="n">
        <f aca="false">E10-I10</f>
        <v>206</v>
      </c>
      <c r="N10" s="4" t="n">
        <f aca="false">F10-J10</f>
        <v>22</v>
      </c>
      <c r="O10" s="4" t="n">
        <f aca="false">G10-K10</f>
        <v>797</v>
      </c>
      <c r="P10" s="35" t="n">
        <f aca="false">+O10/G10</f>
        <v>0.370181142591732</v>
      </c>
    </row>
    <row r="11" customFormat="false" ht="12.8" hidden="false" customHeight="false" outlineLevel="0" collapsed="false">
      <c r="A11" s="4" t="s">
        <v>107</v>
      </c>
      <c r="B11" s="4" t="s">
        <v>108</v>
      </c>
      <c r="C11" s="4" t="n">
        <f aca="false">+C10+1</f>
        <v>9</v>
      </c>
      <c r="D11" s="4" t="n">
        <v>1098</v>
      </c>
      <c r="E11" s="4" t="n">
        <v>905</v>
      </c>
      <c r="F11" s="4" t="n">
        <v>114</v>
      </c>
      <c r="G11" s="4" t="n">
        <f aca="false">SUM(D11:F11)</f>
        <v>2117</v>
      </c>
      <c r="H11" s="4" t="n">
        <v>345</v>
      </c>
      <c r="I11" s="4" t="n">
        <v>263</v>
      </c>
      <c r="J11" s="4" t="n">
        <v>30</v>
      </c>
      <c r="K11" s="4" t="n">
        <f aca="false">SUM(H11:J11)</f>
        <v>638</v>
      </c>
      <c r="L11" s="4" t="n">
        <f aca="false">D11-H11</f>
        <v>753</v>
      </c>
      <c r="M11" s="4" t="n">
        <f aca="false">E11-I11</f>
        <v>642</v>
      </c>
      <c r="N11" s="4" t="n">
        <f aca="false">F11-J11</f>
        <v>84</v>
      </c>
      <c r="O11" s="4" t="n">
        <f aca="false">G11-K11</f>
        <v>1479</v>
      </c>
      <c r="P11" s="35" t="n">
        <f aca="false">+O11/G11</f>
        <v>0.698630136986301</v>
      </c>
    </row>
    <row r="12" customFormat="false" ht="12.8" hidden="false" customHeight="false" outlineLevel="0" collapsed="false">
      <c r="A12" s="4" t="s">
        <v>109</v>
      </c>
      <c r="B12" s="4" t="s">
        <v>110</v>
      </c>
      <c r="C12" s="4" t="n">
        <f aca="false">+C11+1</f>
        <v>10</v>
      </c>
      <c r="D12" s="4" t="n">
        <v>808</v>
      </c>
      <c r="E12" s="4" t="n">
        <v>830</v>
      </c>
      <c r="F12" s="4" t="n">
        <v>101</v>
      </c>
      <c r="G12" s="4" t="n">
        <f aca="false">SUM(D12:F12)</f>
        <v>1739</v>
      </c>
      <c r="H12" s="4" t="n">
        <v>175</v>
      </c>
      <c r="I12" s="4" t="n">
        <v>183</v>
      </c>
      <c r="J12" s="4" t="n">
        <v>19</v>
      </c>
      <c r="K12" s="4" t="n">
        <f aca="false">SUM(H12:J12)</f>
        <v>377</v>
      </c>
      <c r="L12" s="4" t="n">
        <f aca="false">D12-H12</f>
        <v>633</v>
      </c>
      <c r="M12" s="4" t="n">
        <f aca="false">E12-I12</f>
        <v>647</v>
      </c>
      <c r="N12" s="4" t="n">
        <f aca="false">F12-J12</f>
        <v>82</v>
      </c>
      <c r="O12" s="4" t="n">
        <f aca="false">G12-K12</f>
        <v>1362</v>
      </c>
      <c r="P12" s="35" t="n">
        <f aca="false">+O12/G12</f>
        <v>0.783208740655549</v>
      </c>
    </row>
    <row r="13" customFormat="false" ht="12.8" hidden="false" customHeight="false" outlineLevel="0" collapsed="false">
      <c r="A13" s="4" t="s">
        <v>111</v>
      </c>
      <c r="B13" s="4" t="s">
        <v>112</v>
      </c>
      <c r="C13" s="4" t="n">
        <f aca="false">+C12+1</f>
        <v>11</v>
      </c>
      <c r="D13" s="4" t="n">
        <v>712</v>
      </c>
      <c r="E13" s="4" t="n">
        <v>765</v>
      </c>
      <c r="F13" s="4" t="n">
        <v>108</v>
      </c>
      <c r="G13" s="4" t="n">
        <f aca="false">SUM(D13:F13)</f>
        <v>1585</v>
      </c>
      <c r="H13" s="4" t="n">
        <v>316</v>
      </c>
      <c r="I13" s="4" t="n">
        <v>307</v>
      </c>
      <c r="J13" s="4" t="n">
        <v>56</v>
      </c>
      <c r="K13" s="4" t="n">
        <f aca="false">SUM(H13:J13)</f>
        <v>679</v>
      </c>
      <c r="L13" s="4" t="n">
        <f aca="false">D13-H13</f>
        <v>396</v>
      </c>
      <c r="M13" s="4" t="n">
        <f aca="false">E13-I13</f>
        <v>458</v>
      </c>
      <c r="N13" s="4" t="n">
        <f aca="false">F13-J13</f>
        <v>52</v>
      </c>
      <c r="O13" s="4" t="n">
        <f aca="false">G13-K13</f>
        <v>906</v>
      </c>
      <c r="P13" s="35" t="n">
        <f aca="false">+O13/G13</f>
        <v>0.571608832807571</v>
      </c>
    </row>
    <row r="14" customFormat="false" ht="12.8" hidden="false" customHeight="false" outlineLevel="0" collapsed="false">
      <c r="A14" s="4" t="s">
        <v>113</v>
      </c>
      <c r="B14" s="4" t="s">
        <v>114</v>
      </c>
      <c r="C14" s="4" t="n">
        <f aca="false">+C13+1</f>
        <v>12</v>
      </c>
      <c r="D14" s="4" t="n">
        <v>495</v>
      </c>
      <c r="E14" s="4" t="n">
        <v>863</v>
      </c>
      <c r="F14" s="4" t="n">
        <v>175</v>
      </c>
      <c r="G14" s="4" t="n">
        <f aca="false">SUM(D14:F14)</f>
        <v>1533</v>
      </c>
      <c r="H14" s="4" t="n">
        <v>328</v>
      </c>
      <c r="I14" s="4" t="n">
        <v>660</v>
      </c>
      <c r="J14" s="4" t="n">
        <v>155</v>
      </c>
      <c r="K14" s="4" t="n">
        <f aca="false">SUM(H14:J14)</f>
        <v>1143</v>
      </c>
      <c r="L14" s="4" t="n">
        <f aca="false">D14-H14</f>
        <v>167</v>
      </c>
      <c r="M14" s="4" t="n">
        <f aca="false">E14-I14</f>
        <v>203</v>
      </c>
      <c r="N14" s="4" t="n">
        <f aca="false">F14-J14</f>
        <v>20</v>
      </c>
      <c r="O14" s="4" t="n">
        <f aca="false">G14-K14</f>
        <v>390</v>
      </c>
      <c r="P14" s="35" t="n">
        <f aca="false">+O14/G14</f>
        <v>0.25440313111546</v>
      </c>
    </row>
    <row r="15" customFormat="false" ht="12.8" hidden="false" customHeight="false" outlineLevel="0" collapsed="false">
      <c r="A15" s="4" t="s">
        <v>115</v>
      </c>
      <c r="B15" s="4" t="s">
        <v>116</v>
      </c>
      <c r="C15" s="4" t="n">
        <f aca="false">+C14+1</f>
        <v>13</v>
      </c>
      <c r="D15" s="4" t="n">
        <v>819</v>
      </c>
      <c r="E15" s="4" t="n">
        <v>622</v>
      </c>
      <c r="F15" s="4" t="n">
        <v>61</v>
      </c>
      <c r="G15" s="4" t="n">
        <f aca="false">SUM(D15:F15)</f>
        <v>1502</v>
      </c>
      <c r="H15" s="4" t="n">
        <v>180</v>
      </c>
      <c r="I15" s="4" t="n">
        <v>156</v>
      </c>
      <c r="J15" s="4" t="n">
        <v>24</v>
      </c>
      <c r="K15" s="4" t="n">
        <f aca="false">SUM(H15:J15)</f>
        <v>360</v>
      </c>
      <c r="L15" s="4" t="n">
        <f aca="false">D15-H15</f>
        <v>639</v>
      </c>
      <c r="M15" s="4" t="n">
        <f aca="false">E15-I15</f>
        <v>466</v>
      </c>
      <c r="N15" s="4" t="n">
        <f aca="false">F15-J15</f>
        <v>37</v>
      </c>
      <c r="O15" s="4" t="n">
        <f aca="false">G15-K15</f>
        <v>1142</v>
      </c>
      <c r="P15" s="35" t="n">
        <f aca="false">+O15/G15</f>
        <v>0.760319573901465</v>
      </c>
    </row>
    <row r="16" customFormat="false" ht="12.8" hidden="false" customHeight="false" outlineLevel="0" collapsed="false">
      <c r="A16" s="4" t="s">
        <v>117</v>
      </c>
      <c r="B16" s="4" t="s">
        <v>118</v>
      </c>
      <c r="C16" s="4" t="n">
        <f aca="false">+C15+1</f>
        <v>14</v>
      </c>
      <c r="D16" s="4" t="n">
        <v>676</v>
      </c>
      <c r="E16" s="4" t="n">
        <v>588</v>
      </c>
      <c r="F16" s="4" t="n">
        <v>32</v>
      </c>
      <c r="G16" s="4" t="n">
        <f aca="false">SUM(D16:F16)</f>
        <v>1296</v>
      </c>
      <c r="H16" s="4" t="n">
        <v>50</v>
      </c>
      <c r="I16" s="4" t="n">
        <v>65</v>
      </c>
      <c r="J16" s="4" t="n">
        <v>4</v>
      </c>
      <c r="K16" s="4" t="n">
        <f aca="false">SUM(H16:J16)</f>
        <v>119</v>
      </c>
      <c r="L16" s="4" t="n">
        <f aca="false">D16-H16</f>
        <v>626</v>
      </c>
      <c r="M16" s="4" t="n">
        <f aca="false">E16-I16</f>
        <v>523</v>
      </c>
      <c r="N16" s="4" t="n">
        <f aca="false">F16-J16</f>
        <v>28</v>
      </c>
      <c r="O16" s="4" t="n">
        <f aca="false">G16-K16</f>
        <v>1177</v>
      </c>
      <c r="P16" s="35" t="n">
        <f aca="false">+O16/G16</f>
        <v>0.908179012345679</v>
      </c>
    </row>
    <row r="17" customFormat="false" ht="12.8" hidden="false" customHeight="false" outlineLevel="0" collapsed="false">
      <c r="A17" s="4" t="s">
        <v>119</v>
      </c>
      <c r="B17" s="4" t="s">
        <v>120</v>
      </c>
      <c r="C17" s="4" t="n">
        <f aca="false">+C16+1</f>
        <v>15</v>
      </c>
      <c r="D17" s="4" t="n">
        <v>829</v>
      </c>
      <c r="E17" s="4" t="n">
        <v>375</v>
      </c>
      <c r="F17" s="4" t="n">
        <v>35</v>
      </c>
      <c r="G17" s="4" t="n">
        <f aca="false">SUM(D17:F17)</f>
        <v>1239</v>
      </c>
      <c r="H17" s="4" t="n">
        <v>772</v>
      </c>
      <c r="I17" s="4" t="n">
        <v>351</v>
      </c>
      <c r="J17" s="4" t="n">
        <v>31</v>
      </c>
      <c r="K17" s="4" t="n">
        <f aca="false">SUM(H17:J17)</f>
        <v>1154</v>
      </c>
      <c r="L17" s="4" t="n">
        <f aca="false">D17-H17</f>
        <v>57</v>
      </c>
      <c r="M17" s="4" t="n">
        <f aca="false">E17-I17</f>
        <v>24</v>
      </c>
      <c r="N17" s="4" t="n">
        <f aca="false">F17-J17</f>
        <v>4</v>
      </c>
      <c r="O17" s="4" t="n">
        <f aca="false">G17-K17</f>
        <v>85</v>
      </c>
      <c r="P17" s="35" t="n">
        <f aca="false">+O17/G17</f>
        <v>0.0686037126715093</v>
      </c>
    </row>
    <row r="18" customFormat="false" ht="12.8" hidden="false" customHeight="false" outlineLevel="0" collapsed="false">
      <c r="A18" s="4" t="s">
        <v>121</v>
      </c>
      <c r="B18" s="4" t="s">
        <v>122</v>
      </c>
      <c r="C18" s="4" t="n">
        <f aca="false">+C17+1</f>
        <v>16</v>
      </c>
      <c r="D18" s="4" t="n">
        <v>666</v>
      </c>
      <c r="E18" s="4" t="n">
        <v>500</v>
      </c>
      <c r="F18" s="4" t="n">
        <v>17</v>
      </c>
      <c r="G18" s="4" t="n">
        <f aca="false">SUM(D18:F18)</f>
        <v>1183</v>
      </c>
      <c r="H18" s="4" t="n">
        <v>59</v>
      </c>
      <c r="I18" s="4" t="n">
        <v>49</v>
      </c>
      <c r="J18" s="4" t="n">
        <v>5</v>
      </c>
      <c r="K18" s="4" t="n">
        <f aca="false">SUM(H18:J18)</f>
        <v>113</v>
      </c>
      <c r="L18" s="4" t="n">
        <f aca="false">D18-H18</f>
        <v>607</v>
      </c>
      <c r="M18" s="4" t="n">
        <f aca="false">E18-I18</f>
        <v>451</v>
      </c>
      <c r="N18" s="4" t="n">
        <f aca="false">F18-J18</f>
        <v>12</v>
      </c>
      <c r="O18" s="4" t="n">
        <f aca="false">G18-K18</f>
        <v>1070</v>
      </c>
      <c r="P18" s="35" t="n">
        <f aca="false">+O18/G18</f>
        <v>0.904480135249366</v>
      </c>
    </row>
    <row r="19" customFormat="false" ht="12.8" hidden="false" customHeight="false" outlineLevel="0" collapsed="false">
      <c r="A19" s="4" t="s">
        <v>123</v>
      </c>
      <c r="B19" s="4" t="s">
        <v>124</v>
      </c>
      <c r="C19" s="4" t="n">
        <f aca="false">+C18+1</f>
        <v>17</v>
      </c>
      <c r="D19" s="4" t="n">
        <v>519</v>
      </c>
      <c r="E19" s="4" t="n">
        <v>532</v>
      </c>
      <c r="F19" s="4" t="n">
        <v>91</v>
      </c>
      <c r="G19" s="4" t="n">
        <f aca="false">SUM(D19:F19)</f>
        <v>1142</v>
      </c>
      <c r="H19" s="4" t="n">
        <v>199</v>
      </c>
      <c r="I19" s="4" t="n">
        <v>288</v>
      </c>
      <c r="J19" s="4" t="n">
        <v>71</v>
      </c>
      <c r="K19" s="4" t="n">
        <f aca="false">SUM(H19:J19)</f>
        <v>558</v>
      </c>
      <c r="L19" s="4" t="n">
        <f aca="false">D19-H19</f>
        <v>320</v>
      </c>
      <c r="M19" s="4" t="n">
        <f aca="false">E19-I19</f>
        <v>244</v>
      </c>
      <c r="N19" s="4" t="n">
        <f aca="false">F19-J19</f>
        <v>20</v>
      </c>
      <c r="O19" s="4" t="n">
        <f aca="false">G19-K19</f>
        <v>584</v>
      </c>
      <c r="P19" s="35" t="n">
        <f aca="false">+O19/G19</f>
        <v>0.51138353765324</v>
      </c>
    </row>
    <row r="20" customFormat="false" ht="12.8" hidden="false" customHeight="false" outlineLevel="0" collapsed="false">
      <c r="A20" s="4" t="s">
        <v>125</v>
      </c>
      <c r="B20" s="4" t="s">
        <v>126</v>
      </c>
      <c r="C20" s="4" t="n">
        <f aca="false">+C19+1</f>
        <v>18</v>
      </c>
      <c r="D20" s="4" t="n">
        <v>390</v>
      </c>
      <c r="E20" s="4" t="n">
        <v>499</v>
      </c>
      <c r="F20" s="4" t="n">
        <v>104</v>
      </c>
      <c r="G20" s="4" t="n">
        <f aca="false">SUM(D20:F20)</f>
        <v>993</v>
      </c>
      <c r="H20" s="4" t="n">
        <v>214</v>
      </c>
      <c r="I20" s="4" t="n">
        <v>344</v>
      </c>
      <c r="J20" s="4" t="n">
        <v>80</v>
      </c>
      <c r="K20" s="4" t="n">
        <f aca="false">SUM(H20:J20)</f>
        <v>638</v>
      </c>
      <c r="L20" s="4" t="n">
        <f aca="false">D20-H20</f>
        <v>176</v>
      </c>
      <c r="M20" s="4" t="n">
        <f aca="false">E20-I20</f>
        <v>155</v>
      </c>
      <c r="N20" s="4" t="n">
        <f aca="false">F20-J20</f>
        <v>24</v>
      </c>
      <c r="O20" s="4" t="n">
        <f aca="false">G20-K20</f>
        <v>355</v>
      </c>
      <c r="P20" s="35" t="n">
        <f aca="false">+O20/G20</f>
        <v>0.357502517623364</v>
      </c>
    </row>
    <row r="21" customFormat="false" ht="12.8" hidden="false" customHeight="false" outlineLevel="0" collapsed="false">
      <c r="A21" s="4" t="s">
        <v>127</v>
      </c>
      <c r="B21" s="4" t="s">
        <v>128</v>
      </c>
      <c r="C21" s="4" t="n">
        <f aca="false">+C20+1</f>
        <v>19</v>
      </c>
      <c r="D21" s="4" t="n">
        <v>687</v>
      </c>
      <c r="E21" s="4" t="n">
        <v>209</v>
      </c>
      <c r="F21" s="4" t="n">
        <v>22</v>
      </c>
      <c r="G21" s="4" t="n">
        <f aca="false">SUM(D21:F21)</f>
        <v>918</v>
      </c>
      <c r="H21" s="4" t="n">
        <v>132</v>
      </c>
      <c r="I21" s="4" t="n">
        <v>49</v>
      </c>
      <c r="J21" s="4" t="n">
        <v>4</v>
      </c>
      <c r="K21" s="4" t="n">
        <f aca="false">SUM(H21:J21)</f>
        <v>185</v>
      </c>
      <c r="L21" s="4" t="n">
        <f aca="false">D21-H21</f>
        <v>555</v>
      </c>
      <c r="M21" s="4" t="n">
        <f aca="false">E21-I21</f>
        <v>160</v>
      </c>
      <c r="N21" s="4" t="n">
        <f aca="false">F21-J21</f>
        <v>18</v>
      </c>
      <c r="O21" s="4" t="n">
        <f aca="false">G21-K21</f>
        <v>733</v>
      </c>
      <c r="P21" s="35" t="n">
        <f aca="false">+O21/G21</f>
        <v>0.798474945533769</v>
      </c>
    </row>
    <row r="22" customFormat="false" ht="12.8" hidden="false" customHeight="false" outlineLevel="0" collapsed="false">
      <c r="A22" s="4" t="s">
        <v>129</v>
      </c>
      <c r="B22" s="4" t="s">
        <v>130</v>
      </c>
      <c r="C22" s="4" t="n">
        <f aca="false">+C21+1</f>
        <v>20</v>
      </c>
      <c r="D22" s="4" t="n">
        <v>393</v>
      </c>
      <c r="E22" s="4" t="n">
        <v>420</v>
      </c>
      <c r="F22" s="4" t="n">
        <v>91</v>
      </c>
      <c r="G22" s="4" t="n">
        <f aca="false">SUM(D22:F22)</f>
        <v>904</v>
      </c>
      <c r="H22" s="4" t="n">
        <v>199</v>
      </c>
      <c r="I22" s="4" t="n">
        <v>288</v>
      </c>
      <c r="J22" s="4" t="n">
        <v>71</v>
      </c>
      <c r="K22" s="4" t="n">
        <f aca="false">SUM(H22:J22)</f>
        <v>558</v>
      </c>
      <c r="L22" s="4" t="n">
        <f aca="false">D22-H22</f>
        <v>194</v>
      </c>
      <c r="M22" s="4" t="n">
        <f aca="false">E22-I22</f>
        <v>132</v>
      </c>
      <c r="N22" s="4" t="n">
        <f aca="false">F22-J22</f>
        <v>20</v>
      </c>
      <c r="O22" s="4" t="n">
        <f aca="false">G22-K22</f>
        <v>346</v>
      </c>
      <c r="P22" s="35" t="n">
        <f aca="false">+O22/G22</f>
        <v>0.382743362831858</v>
      </c>
    </row>
    <row r="23" customFormat="false" ht="12.8" hidden="false" customHeight="false" outlineLevel="0" collapsed="false">
      <c r="A23" s="4" t="s">
        <v>131</v>
      </c>
      <c r="B23" s="4" t="s">
        <v>132</v>
      </c>
      <c r="C23" s="4" t="n">
        <f aca="false">+C22+1</f>
        <v>21</v>
      </c>
      <c r="D23" s="4" t="n">
        <v>463</v>
      </c>
      <c r="E23" s="4" t="n">
        <v>315</v>
      </c>
      <c r="F23" s="4" t="n">
        <v>51</v>
      </c>
      <c r="G23" s="4" t="n">
        <f aca="false">SUM(D23:F23)</f>
        <v>829</v>
      </c>
      <c r="H23" s="4" t="n">
        <v>210</v>
      </c>
      <c r="I23" s="4" t="n">
        <v>211</v>
      </c>
      <c r="J23" s="4" t="n">
        <v>38</v>
      </c>
      <c r="K23" s="4" t="n">
        <f aca="false">SUM(H23:J23)</f>
        <v>459</v>
      </c>
      <c r="L23" s="4" t="n">
        <f aca="false">D23-H23</f>
        <v>253</v>
      </c>
      <c r="M23" s="4" t="n">
        <f aca="false">E23-I23</f>
        <v>104</v>
      </c>
      <c r="N23" s="4" t="n">
        <f aca="false">F23-J23</f>
        <v>13</v>
      </c>
      <c r="O23" s="4" t="n">
        <f aca="false">G23-K23</f>
        <v>370</v>
      </c>
      <c r="P23" s="35" t="n">
        <f aca="false">+O23/G23</f>
        <v>0.446320868516285</v>
      </c>
    </row>
    <row r="24" customFormat="false" ht="12.8" hidden="false" customHeight="false" outlineLevel="0" collapsed="false">
      <c r="A24" s="4" t="s">
        <v>133</v>
      </c>
      <c r="B24" s="4" t="s">
        <v>134</v>
      </c>
      <c r="C24" s="4" t="n">
        <f aca="false">+C23+1</f>
        <v>22</v>
      </c>
      <c r="D24" s="4" t="n">
        <v>369</v>
      </c>
      <c r="E24" s="4" t="n">
        <v>398</v>
      </c>
      <c r="F24" s="4" t="n">
        <v>28</v>
      </c>
      <c r="G24" s="4" t="n">
        <f aca="false">SUM(D24:F24)</f>
        <v>795</v>
      </c>
      <c r="H24" s="4" t="n">
        <v>170</v>
      </c>
      <c r="I24" s="4" t="n">
        <v>309</v>
      </c>
      <c r="J24" s="4" t="n">
        <v>23</v>
      </c>
      <c r="K24" s="4" t="n">
        <f aca="false">SUM(H24:J24)</f>
        <v>502</v>
      </c>
      <c r="L24" s="4" t="n">
        <f aca="false">D24-H24</f>
        <v>199</v>
      </c>
      <c r="M24" s="4" t="n">
        <f aca="false">E24-I24</f>
        <v>89</v>
      </c>
      <c r="N24" s="4" t="n">
        <f aca="false">F24-J24</f>
        <v>5</v>
      </c>
      <c r="O24" s="4" t="n">
        <f aca="false">G24-K24</f>
        <v>293</v>
      </c>
      <c r="P24" s="35" t="n">
        <f aca="false">+O24/G24</f>
        <v>0.368553459119497</v>
      </c>
    </row>
    <row r="25" customFormat="false" ht="12.8" hidden="false" customHeight="false" outlineLevel="0" collapsed="false">
      <c r="A25" s="4" t="s">
        <v>135</v>
      </c>
      <c r="B25" s="4" t="s">
        <v>136</v>
      </c>
      <c r="C25" s="4" t="n">
        <f aca="false">+C24+1</f>
        <v>23</v>
      </c>
      <c r="D25" s="4" t="n">
        <v>533</v>
      </c>
      <c r="E25" s="4" t="n">
        <v>240</v>
      </c>
      <c r="F25" s="4" t="n">
        <v>21</v>
      </c>
      <c r="G25" s="4" t="n">
        <f aca="false">SUM(D25:F25)</f>
        <v>794</v>
      </c>
      <c r="H25" s="4" t="n">
        <v>71</v>
      </c>
      <c r="I25" s="4" t="n">
        <v>89</v>
      </c>
      <c r="J25" s="4" t="n">
        <v>11</v>
      </c>
      <c r="K25" s="4" t="n">
        <f aca="false">SUM(H25:J25)</f>
        <v>171</v>
      </c>
      <c r="L25" s="4" t="n">
        <f aca="false">D25-H25</f>
        <v>462</v>
      </c>
      <c r="M25" s="4" t="n">
        <f aca="false">E25-I25</f>
        <v>151</v>
      </c>
      <c r="N25" s="4" t="n">
        <f aca="false">F25-J25</f>
        <v>10</v>
      </c>
      <c r="O25" s="4" t="n">
        <f aca="false">G25-K25</f>
        <v>623</v>
      </c>
      <c r="P25" s="35" t="n">
        <f aca="false">+O25/G25</f>
        <v>0.78463476070529</v>
      </c>
    </row>
    <row r="26" customFormat="false" ht="12.8" hidden="false" customHeight="false" outlineLevel="0" collapsed="false">
      <c r="A26" s="4" t="s">
        <v>137</v>
      </c>
      <c r="B26" s="4" t="s">
        <v>138</v>
      </c>
      <c r="C26" s="4" t="n">
        <f aca="false">+C25+1</f>
        <v>24</v>
      </c>
      <c r="D26" s="4" t="n">
        <v>348</v>
      </c>
      <c r="E26" s="4" t="n">
        <v>350</v>
      </c>
      <c r="F26" s="4" t="n">
        <v>65</v>
      </c>
      <c r="G26" s="4" t="n">
        <f aca="false">SUM(D26:F26)</f>
        <v>763</v>
      </c>
      <c r="H26" s="4" t="n">
        <v>98</v>
      </c>
      <c r="I26" s="4" t="n">
        <v>155</v>
      </c>
      <c r="J26" s="4" t="n">
        <v>32</v>
      </c>
      <c r="K26" s="4" t="n">
        <f aca="false">SUM(H26:J26)</f>
        <v>285</v>
      </c>
      <c r="L26" s="4" t="n">
        <f aca="false">D26-H26</f>
        <v>250</v>
      </c>
      <c r="M26" s="4" t="n">
        <f aca="false">E26-I26</f>
        <v>195</v>
      </c>
      <c r="N26" s="4" t="n">
        <f aca="false">F26-J26</f>
        <v>33</v>
      </c>
      <c r="O26" s="4" t="n">
        <f aca="false">G26-K26</f>
        <v>478</v>
      </c>
      <c r="P26" s="35" t="n">
        <f aca="false">+O26/G26</f>
        <v>0.626474442988204</v>
      </c>
    </row>
    <row r="27" customFormat="false" ht="12.8" hidden="false" customHeight="false" outlineLevel="0" collapsed="false">
      <c r="A27" s="4" t="s">
        <v>139</v>
      </c>
      <c r="B27" s="4" t="s">
        <v>140</v>
      </c>
      <c r="C27" s="4" t="n">
        <f aca="false">+C26+1</f>
        <v>25</v>
      </c>
      <c r="D27" s="4" t="n">
        <v>407</v>
      </c>
      <c r="E27" s="4" t="n">
        <v>294</v>
      </c>
      <c r="F27" s="4" t="n">
        <v>62</v>
      </c>
      <c r="G27" s="4" t="n">
        <f aca="false">SUM(D27:F27)</f>
        <v>763</v>
      </c>
      <c r="H27" s="4" t="n">
        <v>199</v>
      </c>
      <c r="I27" s="4" t="n">
        <v>210</v>
      </c>
      <c r="J27" s="4" t="n">
        <v>51</v>
      </c>
      <c r="K27" s="4" t="n">
        <f aca="false">SUM(H27:J27)</f>
        <v>460</v>
      </c>
      <c r="L27" s="4" t="n">
        <f aca="false">D27-H27</f>
        <v>208</v>
      </c>
      <c r="M27" s="4" t="n">
        <f aca="false">E27-I27</f>
        <v>84</v>
      </c>
      <c r="N27" s="4" t="n">
        <f aca="false">F27-J27</f>
        <v>11</v>
      </c>
      <c r="O27" s="4" t="n">
        <f aca="false">G27-K27</f>
        <v>303</v>
      </c>
      <c r="P27" s="35" t="n">
        <f aca="false">+O27/G27</f>
        <v>0.397116644823067</v>
      </c>
    </row>
    <row r="28" customFormat="false" ht="12.8" hidden="false" customHeight="false" outlineLevel="0" collapsed="false">
      <c r="A28" s="4" t="s">
        <v>141</v>
      </c>
      <c r="B28" s="4" t="s">
        <v>96</v>
      </c>
      <c r="C28" s="4" t="n">
        <f aca="false">+C27+1</f>
        <v>26</v>
      </c>
      <c r="D28" s="4" t="n">
        <v>519</v>
      </c>
      <c r="E28" s="4" t="n">
        <v>214</v>
      </c>
      <c r="F28" s="4" t="n">
        <v>17</v>
      </c>
      <c r="G28" s="4" t="n">
        <f aca="false">SUM(D28:F28)</f>
        <v>750</v>
      </c>
      <c r="H28" s="4" t="n">
        <v>249</v>
      </c>
      <c r="I28" s="4" t="n">
        <v>126</v>
      </c>
      <c r="J28" s="4" t="n">
        <v>11</v>
      </c>
      <c r="K28" s="4" t="n">
        <f aca="false">SUM(H28:J28)</f>
        <v>386</v>
      </c>
      <c r="L28" s="4" t="n">
        <f aca="false">D28-H28</f>
        <v>270</v>
      </c>
      <c r="M28" s="4" t="n">
        <f aca="false">E28-I28</f>
        <v>88</v>
      </c>
      <c r="N28" s="4" t="n">
        <f aca="false">F28-J28</f>
        <v>6</v>
      </c>
      <c r="O28" s="4" t="n">
        <f aca="false">G28-K28</f>
        <v>364</v>
      </c>
      <c r="P28" s="35" t="n">
        <f aca="false">+O28/G28</f>
        <v>0.485333333333333</v>
      </c>
    </row>
    <row r="29" customFormat="false" ht="12.8" hidden="false" customHeight="false" outlineLevel="0" collapsed="false">
      <c r="A29" s="4" t="s">
        <v>142</v>
      </c>
      <c r="B29" s="4" t="s">
        <v>143</v>
      </c>
      <c r="C29" s="4" t="n">
        <f aca="false">+C28+1</f>
        <v>27</v>
      </c>
      <c r="D29" s="4" t="n">
        <v>269</v>
      </c>
      <c r="E29" s="4" t="n">
        <v>377</v>
      </c>
      <c r="F29" s="4" t="n">
        <v>100</v>
      </c>
      <c r="G29" s="4" t="n">
        <f aca="false">SUM(D29:F29)</f>
        <v>746</v>
      </c>
      <c r="H29" s="4" t="n">
        <v>186</v>
      </c>
      <c r="I29" s="4" t="n">
        <v>287</v>
      </c>
      <c r="J29" s="4" t="n">
        <v>85</v>
      </c>
      <c r="K29" s="4" t="n">
        <f aca="false">SUM(H29:J29)</f>
        <v>558</v>
      </c>
      <c r="L29" s="4" t="n">
        <f aca="false">D29-H29</f>
        <v>83</v>
      </c>
      <c r="M29" s="4" t="n">
        <f aca="false">E29-I29</f>
        <v>90</v>
      </c>
      <c r="N29" s="4" t="n">
        <f aca="false">F29-J29</f>
        <v>15</v>
      </c>
      <c r="O29" s="4" t="n">
        <f aca="false">G29-K29</f>
        <v>188</v>
      </c>
      <c r="P29" s="35" t="n">
        <f aca="false">+O29/G29</f>
        <v>0.25201072386059</v>
      </c>
    </row>
    <row r="30" customFormat="false" ht="12.8" hidden="false" customHeight="false" outlineLevel="0" collapsed="false">
      <c r="A30" s="4" t="s">
        <v>144</v>
      </c>
      <c r="B30" s="4" t="s">
        <v>145</v>
      </c>
      <c r="C30" s="4" t="n">
        <f aca="false">+C29+1</f>
        <v>28</v>
      </c>
      <c r="D30" s="4" t="n">
        <v>323</v>
      </c>
      <c r="E30" s="4" t="n">
        <v>166</v>
      </c>
      <c r="F30" s="4" t="n">
        <v>22</v>
      </c>
      <c r="G30" s="4" t="n">
        <f aca="false">SUM(D30:F30)</f>
        <v>511</v>
      </c>
      <c r="H30" s="4" t="n">
        <v>124</v>
      </c>
      <c r="I30" s="4" t="n">
        <v>98</v>
      </c>
      <c r="J30" s="4" t="n">
        <v>19</v>
      </c>
      <c r="K30" s="4" t="n">
        <f aca="false">SUM(H30:J30)</f>
        <v>241</v>
      </c>
      <c r="L30" s="4" t="n">
        <f aca="false">D30-H30</f>
        <v>199</v>
      </c>
      <c r="M30" s="4" t="n">
        <f aca="false">E30-I30</f>
        <v>68</v>
      </c>
      <c r="N30" s="4" t="n">
        <f aca="false">F30-J30</f>
        <v>3</v>
      </c>
      <c r="O30" s="4" t="n">
        <f aca="false">G30-K30</f>
        <v>270</v>
      </c>
      <c r="P30" s="35" t="n">
        <f aca="false">+O30/G30</f>
        <v>0.528375733855186</v>
      </c>
    </row>
    <row r="31" customFormat="false" ht="12.8" hidden="false" customHeight="false" outlineLevel="0" collapsed="false">
      <c r="A31" s="4" t="s">
        <v>146</v>
      </c>
      <c r="B31" s="4" t="s">
        <v>147</v>
      </c>
      <c r="C31" s="4" t="n">
        <f aca="false">+C30+1</f>
        <v>29</v>
      </c>
      <c r="D31" s="4" t="n">
        <v>224</v>
      </c>
      <c r="E31" s="4" t="n">
        <v>229</v>
      </c>
      <c r="F31" s="4" t="n">
        <v>35</v>
      </c>
      <c r="G31" s="4" t="n">
        <f aca="false">SUM(D31:F31)</f>
        <v>488</v>
      </c>
      <c r="H31" s="4" t="n">
        <v>41</v>
      </c>
      <c r="I31" s="4" t="n">
        <v>72</v>
      </c>
      <c r="J31" s="4" t="n">
        <v>23</v>
      </c>
      <c r="K31" s="4" t="n">
        <f aca="false">SUM(H31:J31)</f>
        <v>136</v>
      </c>
      <c r="L31" s="4" t="n">
        <f aca="false">D31-H31</f>
        <v>183</v>
      </c>
      <c r="M31" s="4" t="n">
        <f aca="false">E31-I31</f>
        <v>157</v>
      </c>
      <c r="N31" s="4" t="n">
        <f aca="false">F31-J31</f>
        <v>12</v>
      </c>
      <c r="O31" s="4" t="n">
        <f aca="false">G31-K31</f>
        <v>352</v>
      </c>
      <c r="P31" s="35" t="n">
        <f aca="false">+O31/G31</f>
        <v>0.721311475409836</v>
      </c>
    </row>
    <row r="32" customFormat="false" ht="12.8" hidden="false" customHeight="false" outlineLevel="0" collapsed="false">
      <c r="A32" s="4" t="s">
        <v>148</v>
      </c>
      <c r="B32" s="4" t="s">
        <v>149</v>
      </c>
      <c r="C32" s="4" t="n">
        <f aca="false">+C31+1</f>
        <v>30</v>
      </c>
      <c r="D32" s="4" t="n">
        <v>305</v>
      </c>
      <c r="E32" s="4" t="n">
        <v>151</v>
      </c>
      <c r="F32" s="4" t="n">
        <v>23</v>
      </c>
      <c r="G32" s="4" t="n">
        <f aca="false">SUM(D32:F32)</f>
        <v>479</v>
      </c>
      <c r="H32" s="4" t="n">
        <v>141</v>
      </c>
      <c r="I32" s="4" t="n">
        <v>77</v>
      </c>
      <c r="J32" s="4" t="n">
        <v>12</v>
      </c>
      <c r="K32" s="4" t="n">
        <f aca="false">SUM(H32:J32)</f>
        <v>230</v>
      </c>
      <c r="L32" s="4" t="n">
        <f aca="false">D32-H32</f>
        <v>164</v>
      </c>
      <c r="M32" s="4" t="n">
        <f aca="false">E32-I32</f>
        <v>74</v>
      </c>
      <c r="N32" s="4" t="n">
        <f aca="false">F32-J32</f>
        <v>11</v>
      </c>
      <c r="O32" s="4" t="n">
        <f aca="false">G32-K32</f>
        <v>249</v>
      </c>
      <c r="P32" s="35" t="n">
        <f aca="false">+O32/G32</f>
        <v>0.519832985386221</v>
      </c>
    </row>
    <row r="33" customFormat="false" ht="12.8" hidden="false" customHeight="false" outlineLevel="0" collapsed="false">
      <c r="A33" s="4" t="s">
        <v>150</v>
      </c>
      <c r="B33" s="4" t="s">
        <v>151</v>
      </c>
      <c r="C33" s="4" t="n">
        <f aca="false">+C32+1</f>
        <v>31</v>
      </c>
      <c r="D33" s="4" t="n">
        <v>226</v>
      </c>
      <c r="E33" s="4" t="n">
        <v>205</v>
      </c>
      <c r="F33" s="4" t="n">
        <v>29</v>
      </c>
      <c r="G33" s="4" t="n">
        <f aca="false">SUM(D33:F33)</f>
        <v>460</v>
      </c>
      <c r="H33" s="4" t="n">
        <v>39</v>
      </c>
      <c r="I33" s="4" t="n">
        <v>59</v>
      </c>
      <c r="J33" s="4" t="n">
        <v>13</v>
      </c>
      <c r="K33" s="4" t="n">
        <f aca="false">SUM(H33:J33)</f>
        <v>111</v>
      </c>
      <c r="L33" s="4" t="n">
        <f aca="false">D33-H33</f>
        <v>187</v>
      </c>
      <c r="M33" s="4" t="n">
        <f aca="false">E33-I33</f>
        <v>146</v>
      </c>
      <c r="N33" s="4" t="n">
        <f aca="false">F33-J33</f>
        <v>16</v>
      </c>
      <c r="O33" s="4" t="n">
        <f aca="false">G33-K33</f>
        <v>349</v>
      </c>
      <c r="P33" s="35" t="n">
        <f aca="false">+O33/G33</f>
        <v>0.758695652173913</v>
      </c>
    </row>
    <row r="34" customFormat="false" ht="12.8" hidden="false" customHeight="false" outlineLevel="0" collapsed="false">
      <c r="A34" s="4" t="s">
        <v>152</v>
      </c>
      <c r="B34" s="4" t="s">
        <v>153</v>
      </c>
      <c r="C34" s="4" t="n">
        <f aca="false">+C33+1</f>
        <v>32</v>
      </c>
      <c r="D34" s="4" t="n">
        <v>303</v>
      </c>
      <c r="E34" s="4" t="n">
        <v>91</v>
      </c>
      <c r="F34" s="4" t="n">
        <v>1</v>
      </c>
      <c r="G34" s="4" t="n">
        <f aca="false">SUM(D34:F34)</f>
        <v>395</v>
      </c>
      <c r="H34" s="4" t="n">
        <v>61</v>
      </c>
      <c r="I34" s="4" t="n">
        <v>21</v>
      </c>
      <c r="J34" s="4" t="n">
        <v>1</v>
      </c>
      <c r="K34" s="4" t="n">
        <f aca="false">SUM(H34:J34)</f>
        <v>83</v>
      </c>
      <c r="L34" s="4" t="n">
        <f aca="false">D34-H34</f>
        <v>242</v>
      </c>
      <c r="M34" s="4" t="n">
        <f aca="false">E34-I34</f>
        <v>70</v>
      </c>
      <c r="N34" s="4" t="n">
        <f aca="false">F34-J34</f>
        <v>0</v>
      </c>
      <c r="O34" s="4" t="n">
        <f aca="false">G34-K34</f>
        <v>312</v>
      </c>
      <c r="P34" s="35" t="n">
        <f aca="false">+O34/G34</f>
        <v>0.789873417721519</v>
      </c>
    </row>
    <row r="35" customFormat="false" ht="12.8" hidden="false" customHeight="false" outlineLevel="0" collapsed="false">
      <c r="A35" s="4" t="s">
        <v>154</v>
      </c>
      <c r="B35" s="4" t="s">
        <v>155</v>
      </c>
      <c r="C35" s="4" t="n">
        <f aca="false">+C34+1</f>
        <v>33</v>
      </c>
      <c r="D35" s="4" t="n">
        <v>272</v>
      </c>
      <c r="E35" s="4" t="n">
        <v>104</v>
      </c>
      <c r="F35" s="4" t="n">
        <v>12</v>
      </c>
      <c r="G35" s="4" t="n">
        <f aca="false">SUM(D35:F35)</f>
        <v>388</v>
      </c>
      <c r="H35" s="4" t="n">
        <v>80</v>
      </c>
      <c r="I35" s="4" t="n">
        <v>89</v>
      </c>
      <c r="J35" s="4" t="n">
        <v>6</v>
      </c>
      <c r="K35" s="4" t="n">
        <f aca="false">SUM(H35:J35)</f>
        <v>175</v>
      </c>
      <c r="L35" s="4" t="n">
        <f aca="false">D35-H35</f>
        <v>192</v>
      </c>
      <c r="M35" s="4" t="n">
        <f aca="false">E35-I35</f>
        <v>15</v>
      </c>
      <c r="N35" s="4" t="n">
        <f aca="false">F35-J35</f>
        <v>6</v>
      </c>
      <c r="O35" s="4" t="n">
        <f aca="false">G35-K35</f>
        <v>213</v>
      </c>
      <c r="P35" s="35" t="n">
        <f aca="false">+O35/G35</f>
        <v>0.548969072164949</v>
      </c>
    </row>
    <row r="36" customFormat="false" ht="12.8" hidden="false" customHeight="false" outlineLevel="0" collapsed="false">
      <c r="A36" s="4" t="s">
        <v>156</v>
      </c>
      <c r="B36" s="4" t="s">
        <v>157</v>
      </c>
      <c r="C36" s="4" t="n">
        <f aca="false">+C35+1</f>
        <v>34</v>
      </c>
      <c r="D36" s="4" t="n">
        <v>199</v>
      </c>
      <c r="E36" s="4" t="n">
        <v>139</v>
      </c>
      <c r="F36" s="4" t="n">
        <v>19</v>
      </c>
      <c r="G36" s="4" t="n">
        <f aca="false">SUM(D36:F36)</f>
        <v>357</v>
      </c>
      <c r="H36" s="4" t="n">
        <v>11</v>
      </c>
      <c r="I36" s="4" t="n">
        <v>28</v>
      </c>
      <c r="J36" s="4" t="n">
        <v>10</v>
      </c>
      <c r="K36" s="4" t="n">
        <f aca="false">SUM(H36:J36)</f>
        <v>49</v>
      </c>
      <c r="L36" s="4" t="n">
        <f aca="false">D36-H36</f>
        <v>188</v>
      </c>
      <c r="M36" s="4" t="n">
        <f aca="false">E36-I36</f>
        <v>111</v>
      </c>
      <c r="N36" s="4" t="n">
        <f aca="false">F36-J36</f>
        <v>9</v>
      </c>
      <c r="O36" s="4" t="n">
        <f aca="false">G36-K36</f>
        <v>308</v>
      </c>
      <c r="P36" s="35" t="n">
        <f aca="false">+O36/G36</f>
        <v>0.862745098039216</v>
      </c>
    </row>
    <row r="37" customFormat="false" ht="12.8" hidden="false" customHeight="false" outlineLevel="0" collapsed="false">
      <c r="A37" s="4" t="s">
        <v>158</v>
      </c>
      <c r="B37" s="4" t="s">
        <v>159</v>
      </c>
      <c r="C37" s="4" t="n">
        <f aca="false">+C36+1</f>
        <v>35</v>
      </c>
      <c r="D37" s="4" t="n">
        <v>187</v>
      </c>
      <c r="E37" s="4" t="n">
        <v>135</v>
      </c>
      <c r="F37" s="4" t="n">
        <v>21</v>
      </c>
      <c r="G37" s="4" t="n">
        <f aca="false">SUM(D37:F37)</f>
        <v>343</v>
      </c>
      <c r="H37" s="4" t="n">
        <v>51</v>
      </c>
      <c r="I37" s="4" t="n">
        <v>37</v>
      </c>
      <c r="J37" s="4" t="n">
        <v>10</v>
      </c>
      <c r="K37" s="4" t="n">
        <f aca="false">SUM(H37:J37)</f>
        <v>98</v>
      </c>
      <c r="L37" s="4" t="n">
        <f aca="false">D37-H37</f>
        <v>136</v>
      </c>
      <c r="M37" s="4" t="n">
        <f aca="false">E37-I37</f>
        <v>98</v>
      </c>
      <c r="N37" s="4" t="n">
        <f aca="false">F37-J37</f>
        <v>11</v>
      </c>
      <c r="O37" s="4" t="n">
        <f aca="false">G37-K37</f>
        <v>245</v>
      </c>
      <c r="P37" s="35" t="n">
        <f aca="false">+O37/G37</f>
        <v>0.714285714285714</v>
      </c>
    </row>
    <row r="38" customFormat="false" ht="12.8" hidden="false" customHeight="false" outlineLevel="0" collapsed="false">
      <c r="A38" s="4" t="s">
        <v>160</v>
      </c>
      <c r="B38" s="4" t="s">
        <v>161</v>
      </c>
      <c r="C38" s="4" t="n">
        <f aca="false">+C37+1</f>
        <v>36</v>
      </c>
      <c r="D38" s="4" t="n">
        <v>149</v>
      </c>
      <c r="E38" s="4" t="n">
        <v>133</v>
      </c>
      <c r="F38" s="4" t="n">
        <v>20</v>
      </c>
      <c r="G38" s="4" t="n">
        <f aca="false">SUM(D38:F38)</f>
        <v>302</v>
      </c>
      <c r="H38" s="4" t="n">
        <v>6</v>
      </c>
      <c r="I38" s="4" t="n">
        <v>3</v>
      </c>
      <c r="J38" s="4" t="n">
        <v>1</v>
      </c>
      <c r="K38" s="4" t="n">
        <f aca="false">SUM(H38:J38)</f>
        <v>10</v>
      </c>
      <c r="L38" s="4" t="n">
        <f aca="false">D38-H38</f>
        <v>143</v>
      </c>
      <c r="M38" s="4" t="n">
        <f aca="false">E38-I38</f>
        <v>130</v>
      </c>
      <c r="N38" s="4" t="n">
        <f aca="false">F38-J38</f>
        <v>19</v>
      </c>
      <c r="O38" s="4" t="n">
        <f aca="false">G38-K38</f>
        <v>292</v>
      </c>
      <c r="P38" s="35" t="n">
        <f aca="false">+O38/G38</f>
        <v>0.966887417218543</v>
      </c>
    </row>
    <row r="39" customFormat="false" ht="12.8" hidden="false" customHeight="false" outlineLevel="0" collapsed="false">
      <c r="A39" s="4" t="s">
        <v>162</v>
      </c>
      <c r="B39" s="4" t="s">
        <v>163</v>
      </c>
      <c r="C39" s="4" t="n">
        <f aca="false">+C38+1</f>
        <v>37</v>
      </c>
      <c r="D39" s="4" t="n">
        <v>133</v>
      </c>
      <c r="E39" s="4" t="n">
        <v>112</v>
      </c>
      <c r="F39" s="4" t="n">
        <v>17</v>
      </c>
      <c r="G39" s="4" t="n">
        <f aca="false">SUM(D39:F39)</f>
        <v>262</v>
      </c>
      <c r="H39" s="4" t="n">
        <v>78</v>
      </c>
      <c r="I39" s="4" t="n">
        <v>86</v>
      </c>
      <c r="J39" s="4" t="n">
        <v>13</v>
      </c>
      <c r="K39" s="4" t="n">
        <f aca="false">SUM(H39:J39)</f>
        <v>177</v>
      </c>
      <c r="L39" s="4" t="n">
        <f aca="false">D39-H39</f>
        <v>55</v>
      </c>
      <c r="M39" s="4" t="n">
        <f aca="false">E39-I39</f>
        <v>26</v>
      </c>
      <c r="N39" s="4" t="n">
        <f aca="false">F39-J39</f>
        <v>4</v>
      </c>
      <c r="O39" s="4" t="n">
        <f aca="false">G39-K39</f>
        <v>85</v>
      </c>
      <c r="P39" s="35" t="n">
        <f aca="false">+O39/G39</f>
        <v>0.324427480916031</v>
      </c>
    </row>
    <row r="40" customFormat="false" ht="12.8" hidden="false" customHeight="false" outlineLevel="0" collapsed="false">
      <c r="A40" s="4" t="s">
        <v>164</v>
      </c>
      <c r="B40" s="4" t="s">
        <v>165</v>
      </c>
      <c r="C40" s="4" t="n">
        <f aca="false">+C39+1</f>
        <v>38</v>
      </c>
      <c r="D40" s="4" t="n">
        <v>124</v>
      </c>
      <c r="E40" s="4" t="n">
        <v>118</v>
      </c>
      <c r="F40" s="4" t="n">
        <v>15</v>
      </c>
      <c r="G40" s="4" t="n">
        <f aca="false">SUM(D40:F40)</f>
        <v>257</v>
      </c>
      <c r="H40" s="4" t="n">
        <v>10</v>
      </c>
      <c r="I40" s="4" t="n">
        <v>11</v>
      </c>
      <c r="J40" s="4" t="n">
        <v>1</v>
      </c>
      <c r="K40" s="4" t="n">
        <f aca="false">SUM(H40:J40)</f>
        <v>22</v>
      </c>
      <c r="L40" s="4" t="n">
        <f aca="false">D40-H40</f>
        <v>114</v>
      </c>
      <c r="M40" s="4" t="n">
        <f aca="false">E40-I40</f>
        <v>107</v>
      </c>
      <c r="N40" s="4" t="n">
        <f aca="false">F40-J40</f>
        <v>14</v>
      </c>
      <c r="O40" s="4" t="n">
        <f aca="false">G40-K40</f>
        <v>235</v>
      </c>
      <c r="P40" s="35" t="n">
        <f aca="false">+O40/G40</f>
        <v>0.914396887159533</v>
      </c>
    </row>
    <row r="41" customFormat="false" ht="12.8" hidden="false" customHeight="false" outlineLevel="0" collapsed="false">
      <c r="A41" s="4" t="s">
        <v>166</v>
      </c>
      <c r="B41" s="4" t="s">
        <v>167</v>
      </c>
      <c r="C41" s="4" t="n">
        <f aca="false">+C40+1</f>
        <v>39</v>
      </c>
      <c r="D41" s="4" t="n">
        <v>182</v>
      </c>
      <c r="E41" s="4" t="n">
        <v>54</v>
      </c>
      <c r="F41" s="4" t="n">
        <v>1</v>
      </c>
      <c r="G41" s="4" t="n">
        <f aca="false">SUM(D41:F41)</f>
        <v>237</v>
      </c>
      <c r="H41" s="4" t="n">
        <v>51</v>
      </c>
      <c r="I41" s="4" t="n">
        <v>20</v>
      </c>
      <c r="J41" s="4" t="n">
        <v>1</v>
      </c>
      <c r="K41" s="4" t="n">
        <f aca="false">SUM(H41:J41)</f>
        <v>72</v>
      </c>
      <c r="L41" s="4" t="n">
        <f aca="false">D41-H41</f>
        <v>131</v>
      </c>
      <c r="M41" s="4" t="n">
        <f aca="false">E41-I41</f>
        <v>34</v>
      </c>
      <c r="N41" s="4" t="n">
        <f aca="false">F41-J41</f>
        <v>0</v>
      </c>
      <c r="O41" s="4" t="n">
        <f aca="false">G41-K41</f>
        <v>165</v>
      </c>
      <c r="P41" s="35" t="n">
        <f aca="false">+O41/G41</f>
        <v>0.69620253164557</v>
      </c>
    </row>
    <row r="42" customFormat="false" ht="12.8" hidden="false" customHeight="false" outlineLevel="0" collapsed="false">
      <c r="A42" s="4" t="s">
        <v>168</v>
      </c>
      <c r="B42" s="4" t="s">
        <v>169</v>
      </c>
      <c r="C42" s="4" t="n">
        <f aca="false">+C41+1</f>
        <v>40</v>
      </c>
      <c r="D42" s="4" t="n">
        <v>86</v>
      </c>
      <c r="E42" s="4" t="n">
        <v>110</v>
      </c>
      <c r="F42" s="4" t="n">
        <v>18</v>
      </c>
      <c r="G42" s="4" t="n">
        <f aca="false">SUM(D42:F42)</f>
        <v>214</v>
      </c>
      <c r="H42" s="4" t="n">
        <v>71</v>
      </c>
      <c r="I42" s="4" t="n">
        <v>102</v>
      </c>
      <c r="J42" s="4" t="n">
        <v>18</v>
      </c>
      <c r="K42" s="4" t="n">
        <f aca="false">SUM(H42:J42)</f>
        <v>191</v>
      </c>
      <c r="L42" s="4" t="n">
        <f aca="false">D42-H42</f>
        <v>15</v>
      </c>
      <c r="M42" s="4" t="n">
        <f aca="false">E42-I42</f>
        <v>8</v>
      </c>
      <c r="N42" s="4" t="n">
        <f aca="false">F42-J42</f>
        <v>0</v>
      </c>
      <c r="O42" s="4" t="n">
        <f aca="false">G42-K42</f>
        <v>23</v>
      </c>
      <c r="P42" s="35" t="n">
        <f aca="false">+O42/G42</f>
        <v>0.107476635514019</v>
      </c>
    </row>
    <row r="43" customFormat="false" ht="12.8" hidden="false" customHeight="false" outlineLevel="0" collapsed="false">
      <c r="A43" s="4" t="s">
        <v>170</v>
      </c>
      <c r="B43" s="4" t="s">
        <v>171</v>
      </c>
      <c r="C43" s="4" t="n">
        <f aca="false">+C42+1</f>
        <v>41</v>
      </c>
      <c r="D43" s="4" t="n">
        <v>150</v>
      </c>
      <c r="E43" s="4" t="n">
        <v>53</v>
      </c>
      <c r="F43" s="4" t="n">
        <v>3</v>
      </c>
      <c r="G43" s="4" t="n">
        <f aca="false">SUM(D43:F43)</f>
        <v>206</v>
      </c>
      <c r="H43" s="4" t="n">
        <v>30</v>
      </c>
      <c r="I43" s="4" t="n">
        <v>20</v>
      </c>
      <c r="J43" s="4" t="n">
        <v>3</v>
      </c>
      <c r="K43" s="4" t="n">
        <f aca="false">SUM(H43:J43)</f>
        <v>53</v>
      </c>
      <c r="L43" s="4" t="n">
        <f aca="false">D43-H43</f>
        <v>120</v>
      </c>
      <c r="M43" s="4" t="n">
        <f aca="false">E43-I43</f>
        <v>33</v>
      </c>
      <c r="N43" s="4" t="n">
        <f aca="false">F43-J43</f>
        <v>0</v>
      </c>
      <c r="O43" s="4" t="n">
        <f aca="false">G43-K43</f>
        <v>153</v>
      </c>
      <c r="P43" s="35" t="n">
        <f aca="false">+O43/G43</f>
        <v>0.742718446601942</v>
      </c>
    </row>
    <row r="44" customFormat="false" ht="12.8" hidden="false" customHeight="false" outlineLevel="0" collapsed="false">
      <c r="A44" s="4" t="s">
        <v>172</v>
      </c>
      <c r="B44" s="4" t="s">
        <v>173</v>
      </c>
      <c r="C44" s="4" t="n">
        <f aca="false">+C43+1</f>
        <v>42</v>
      </c>
      <c r="D44" s="4" t="n">
        <v>73</v>
      </c>
      <c r="E44" s="4" t="n">
        <v>118</v>
      </c>
      <c r="F44" s="4" t="n">
        <v>8</v>
      </c>
      <c r="G44" s="4" t="n">
        <f aca="false">SUM(D44:F44)</f>
        <v>199</v>
      </c>
      <c r="H44" s="4" t="n">
        <v>2</v>
      </c>
      <c r="I44" s="4" t="n">
        <v>8</v>
      </c>
      <c r="K44" s="4" t="n">
        <f aca="false">SUM(H44:J44)</f>
        <v>10</v>
      </c>
      <c r="L44" s="4" t="n">
        <f aca="false">D44-H44</f>
        <v>71</v>
      </c>
      <c r="M44" s="4" t="n">
        <f aca="false">E44-I44</f>
        <v>110</v>
      </c>
      <c r="N44" s="4" t="n">
        <f aca="false">F44-J44</f>
        <v>8</v>
      </c>
      <c r="O44" s="4" t="n">
        <f aca="false">G44-K44</f>
        <v>189</v>
      </c>
      <c r="P44" s="35" t="n">
        <f aca="false">+O44/G44</f>
        <v>0.949748743718593</v>
      </c>
    </row>
    <row r="45" customFormat="false" ht="12.8" hidden="false" customHeight="false" outlineLevel="0" collapsed="false">
      <c r="A45" s="4" t="s">
        <v>174</v>
      </c>
      <c r="B45" s="4" t="s">
        <v>175</v>
      </c>
      <c r="C45" s="4" t="n">
        <f aca="false">+C44+1</f>
        <v>43</v>
      </c>
      <c r="D45" s="4" t="n">
        <v>137</v>
      </c>
      <c r="E45" s="4" t="n">
        <v>42</v>
      </c>
      <c r="F45" s="4" t="n">
        <v>8</v>
      </c>
      <c r="G45" s="4" t="n">
        <f aca="false">SUM(D45:F45)</f>
        <v>187</v>
      </c>
      <c r="H45" s="4" t="n">
        <v>30</v>
      </c>
      <c r="I45" s="4" t="n">
        <v>7</v>
      </c>
      <c r="J45" s="4" t="n">
        <v>1</v>
      </c>
      <c r="K45" s="4" t="n">
        <f aca="false">SUM(H45:J45)</f>
        <v>38</v>
      </c>
      <c r="L45" s="4" t="n">
        <f aca="false">D45-H45</f>
        <v>107</v>
      </c>
      <c r="M45" s="4" t="n">
        <f aca="false">E45-I45</f>
        <v>35</v>
      </c>
      <c r="N45" s="4" t="n">
        <f aca="false">F45-J45</f>
        <v>7</v>
      </c>
      <c r="O45" s="4" t="n">
        <f aca="false">G45-K45</f>
        <v>149</v>
      </c>
      <c r="P45" s="35" t="n">
        <f aca="false">+O45/G45</f>
        <v>0.796791443850267</v>
      </c>
    </row>
    <row r="46" customFormat="false" ht="12.8" hidden="false" customHeight="false" outlineLevel="0" collapsed="false">
      <c r="A46" s="4" t="s">
        <v>176</v>
      </c>
      <c r="B46" s="4" t="s">
        <v>177</v>
      </c>
      <c r="C46" s="4" t="n">
        <f aca="false">+C45+1</f>
        <v>44</v>
      </c>
      <c r="D46" s="4" t="n">
        <v>120</v>
      </c>
      <c r="E46" s="4" t="n">
        <v>57</v>
      </c>
      <c r="F46" s="4" t="n">
        <v>6</v>
      </c>
      <c r="G46" s="4" t="n">
        <f aca="false">SUM(D46:F46)</f>
        <v>183</v>
      </c>
      <c r="H46" s="4" t="n">
        <v>39</v>
      </c>
      <c r="I46" s="4" t="n">
        <v>48</v>
      </c>
      <c r="J46" s="4" t="n">
        <v>6</v>
      </c>
      <c r="K46" s="4" t="n">
        <f aca="false">SUM(H46:J46)</f>
        <v>93</v>
      </c>
      <c r="L46" s="4" t="n">
        <f aca="false">D46-H46</f>
        <v>81</v>
      </c>
      <c r="M46" s="4" t="n">
        <f aca="false">E46-I46</f>
        <v>9</v>
      </c>
      <c r="N46" s="4" t="n">
        <f aca="false">F46-J46</f>
        <v>0</v>
      </c>
      <c r="O46" s="4" t="n">
        <f aca="false">G46-K46</f>
        <v>90</v>
      </c>
      <c r="P46" s="35" t="n">
        <f aca="false">+O46/G46</f>
        <v>0.491803278688525</v>
      </c>
    </row>
    <row r="47" customFormat="false" ht="12.8" hidden="false" customHeight="false" outlineLevel="0" collapsed="false">
      <c r="A47" s="4" t="s">
        <v>178</v>
      </c>
      <c r="B47" s="4" t="s">
        <v>179</v>
      </c>
      <c r="C47" s="4" t="n">
        <f aca="false">+C46+1</f>
        <v>45</v>
      </c>
      <c r="D47" s="4" t="n">
        <v>77</v>
      </c>
      <c r="E47" s="4" t="n">
        <v>78</v>
      </c>
      <c r="F47" s="4" t="n">
        <v>21</v>
      </c>
      <c r="G47" s="4" t="n">
        <f aca="false">SUM(D47:F47)</f>
        <v>176</v>
      </c>
      <c r="H47" s="4" t="n">
        <v>39</v>
      </c>
      <c r="I47" s="4" t="n">
        <v>48</v>
      </c>
      <c r="J47" s="4" t="n">
        <v>6</v>
      </c>
      <c r="K47" s="4" t="n">
        <f aca="false">SUM(H47:J47)</f>
        <v>93</v>
      </c>
      <c r="L47" s="4" t="n">
        <f aca="false">D47-H47</f>
        <v>38</v>
      </c>
      <c r="M47" s="4" t="n">
        <f aca="false">E47-I47</f>
        <v>30</v>
      </c>
      <c r="N47" s="4" t="n">
        <f aca="false">F47-J47</f>
        <v>15</v>
      </c>
      <c r="O47" s="4" t="n">
        <f aca="false">G47-K47</f>
        <v>83</v>
      </c>
      <c r="P47" s="35" t="n">
        <f aca="false">+O47/G47</f>
        <v>0.471590909090909</v>
      </c>
    </row>
    <row r="48" customFormat="false" ht="12.8" hidden="false" customHeight="false" outlineLevel="0" collapsed="false">
      <c r="A48" s="4" t="s">
        <v>180</v>
      </c>
      <c r="B48" s="4" t="s">
        <v>181</v>
      </c>
      <c r="C48" s="4" t="n">
        <f aca="false">+C47+1</f>
        <v>46</v>
      </c>
      <c r="D48" s="4" t="n">
        <v>113</v>
      </c>
      <c r="E48" s="4" t="n">
        <v>60</v>
      </c>
      <c r="F48" s="4" t="n">
        <v>3</v>
      </c>
      <c r="G48" s="4" t="n">
        <f aca="false">SUM(D48:F48)</f>
        <v>176</v>
      </c>
      <c r="H48" s="4" t="n">
        <v>66</v>
      </c>
      <c r="I48" s="4" t="n">
        <v>33</v>
      </c>
      <c r="J48" s="4" t="n">
        <v>3</v>
      </c>
      <c r="K48" s="4" t="n">
        <f aca="false">SUM(H48:J48)</f>
        <v>102</v>
      </c>
      <c r="L48" s="4" t="n">
        <f aca="false">D48-H48</f>
        <v>47</v>
      </c>
      <c r="M48" s="4" t="n">
        <f aca="false">E48-I48</f>
        <v>27</v>
      </c>
      <c r="N48" s="4" t="n">
        <f aca="false">F48-J48</f>
        <v>0</v>
      </c>
      <c r="O48" s="4" t="n">
        <f aca="false">G48-K48</f>
        <v>74</v>
      </c>
      <c r="P48" s="35" t="n">
        <f aca="false">+O48/G48</f>
        <v>0.420454545454545</v>
      </c>
    </row>
    <row r="49" customFormat="false" ht="12.8" hidden="false" customHeight="false" outlineLevel="0" collapsed="false">
      <c r="A49" s="4" t="s">
        <v>182</v>
      </c>
      <c r="B49" s="4" t="s">
        <v>183</v>
      </c>
      <c r="C49" s="4" t="n">
        <f aca="false">+C48+1</f>
        <v>47</v>
      </c>
      <c r="D49" s="4" t="n">
        <v>63</v>
      </c>
      <c r="E49" s="4" t="n">
        <v>105</v>
      </c>
      <c r="F49" s="4" t="n">
        <v>7</v>
      </c>
      <c r="G49" s="4" t="n">
        <f aca="false">SUM(D49:F49)</f>
        <v>175</v>
      </c>
      <c r="H49" s="4" t="n">
        <v>4</v>
      </c>
      <c r="I49" s="4" t="n">
        <v>11</v>
      </c>
      <c r="J49" s="4" t="n">
        <v>1</v>
      </c>
      <c r="K49" s="4" t="n">
        <f aca="false">SUM(H49:J49)</f>
        <v>16</v>
      </c>
      <c r="L49" s="4" t="n">
        <f aca="false">D49-H49</f>
        <v>59</v>
      </c>
      <c r="M49" s="4" t="n">
        <f aca="false">E49-I49</f>
        <v>94</v>
      </c>
      <c r="N49" s="4" t="n">
        <f aca="false">F49-J49</f>
        <v>6</v>
      </c>
      <c r="O49" s="4" t="n">
        <f aca="false">G49-K49</f>
        <v>159</v>
      </c>
      <c r="P49" s="35" t="n">
        <f aca="false">+O49/G49</f>
        <v>0.908571428571429</v>
      </c>
    </row>
    <row r="50" customFormat="false" ht="12.8" hidden="false" customHeight="false" outlineLevel="0" collapsed="false">
      <c r="A50" s="4" t="s">
        <v>184</v>
      </c>
      <c r="B50" s="4" t="s">
        <v>185</v>
      </c>
      <c r="C50" s="4" t="n">
        <f aca="false">+C49+1</f>
        <v>48</v>
      </c>
      <c r="D50" s="4" t="n">
        <v>105</v>
      </c>
      <c r="E50" s="4" t="n">
        <v>58</v>
      </c>
      <c r="F50" s="4" t="n">
        <v>7</v>
      </c>
      <c r="G50" s="4" t="n">
        <f aca="false">SUM(D50:F50)</f>
        <v>170</v>
      </c>
      <c r="H50" s="4" t="n">
        <v>80</v>
      </c>
      <c r="I50" s="4" t="n">
        <v>44</v>
      </c>
      <c r="J50" s="4" t="n">
        <v>7</v>
      </c>
      <c r="K50" s="4" t="n">
        <f aca="false">SUM(H50:J50)</f>
        <v>131</v>
      </c>
      <c r="L50" s="4" t="n">
        <f aca="false">D50-H50</f>
        <v>25</v>
      </c>
      <c r="M50" s="4" t="n">
        <f aca="false">E50-I50</f>
        <v>14</v>
      </c>
      <c r="N50" s="4" t="n">
        <f aca="false">F50-J50</f>
        <v>0</v>
      </c>
      <c r="O50" s="4" t="n">
        <f aca="false">G50-K50</f>
        <v>39</v>
      </c>
      <c r="P50" s="35" t="n">
        <f aca="false">+O50/G50</f>
        <v>0.229411764705882</v>
      </c>
    </row>
    <row r="51" customFormat="false" ht="12.8" hidden="false" customHeight="false" outlineLevel="0" collapsed="false">
      <c r="A51" s="4" t="s">
        <v>186</v>
      </c>
      <c r="B51" s="4" t="s">
        <v>187</v>
      </c>
      <c r="C51" s="4" t="n">
        <f aca="false">+C50+1</f>
        <v>49</v>
      </c>
      <c r="D51" s="4" t="n">
        <v>94</v>
      </c>
      <c r="E51" s="4" t="n">
        <v>61</v>
      </c>
      <c r="F51" s="4" t="n">
        <v>11</v>
      </c>
      <c r="G51" s="4" t="n">
        <f aca="false">SUM(D51:F51)</f>
        <v>166</v>
      </c>
      <c r="H51" s="4" t="n">
        <v>19</v>
      </c>
      <c r="I51" s="4" t="n">
        <v>22</v>
      </c>
      <c r="J51" s="4" t="n">
        <v>4</v>
      </c>
      <c r="K51" s="4" t="n">
        <f aca="false">SUM(H51:J51)</f>
        <v>45</v>
      </c>
      <c r="L51" s="4" t="n">
        <f aca="false">D51-H51</f>
        <v>75</v>
      </c>
      <c r="M51" s="4" t="n">
        <f aca="false">E51-I51</f>
        <v>39</v>
      </c>
      <c r="N51" s="4" t="n">
        <f aca="false">F51-J51</f>
        <v>7</v>
      </c>
      <c r="O51" s="4" t="n">
        <f aca="false">G51-K51</f>
        <v>121</v>
      </c>
      <c r="P51" s="35" t="n">
        <f aca="false">+O51/G51</f>
        <v>0.728915662650602</v>
      </c>
    </row>
    <row r="52" customFormat="false" ht="12.8" hidden="false" customHeight="false" outlineLevel="0" collapsed="false">
      <c r="A52" s="4" t="s">
        <v>188</v>
      </c>
      <c r="B52" s="4" t="s">
        <v>189</v>
      </c>
      <c r="C52" s="4" t="n">
        <f aca="false">+C51+1</f>
        <v>50</v>
      </c>
      <c r="D52" s="4" t="n">
        <v>123</v>
      </c>
      <c r="E52" s="4" t="n">
        <v>39</v>
      </c>
      <c r="F52" s="4" t="n">
        <v>2</v>
      </c>
      <c r="G52" s="4" t="n">
        <f aca="false">SUM(D52:F52)</f>
        <v>164</v>
      </c>
      <c r="H52" s="4" t="n">
        <v>26</v>
      </c>
      <c r="I52" s="4" t="n">
        <v>15</v>
      </c>
      <c r="K52" s="4" t="n">
        <f aca="false">SUM(H52:J52)</f>
        <v>41</v>
      </c>
      <c r="L52" s="4" t="n">
        <f aca="false">D52-H52</f>
        <v>97</v>
      </c>
      <c r="M52" s="4" t="n">
        <f aca="false">E52-I52</f>
        <v>24</v>
      </c>
      <c r="N52" s="4" t="n">
        <f aca="false">F52-J52</f>
        <v>2</v>
      </c>
      <c r="O52" s="4" t="n">
        <f aca="false">G52-K52</f>
        <v>123</v>
      </c>
      <c r="P52" s="35" t="n">
        <f aca="false">+O52/G52</f>
        <v>0.75</v>
      </c>
    </row>
    <row r="53" customFormat="false" ht="12.8" hidden="false" customHeight="false" outlineLevel="0" collapsed="false">
      <c r="A53" s="4" t="s">
        <v>190</v>
      </c>
      <c r="B53" s="4" t="s">
        <v>191</v>
      </c>
      <c r="C53" s="4" t="n">
        <f aca="false">+C52+1</f>
        <v>51</v>
      </c>
      <c r="D53" s="4" t="n">
        <v>124</v>
      </c>
      <c r="E53" s="4" t="n">
        <v>29</v>
      </c>
      <c r="G53" s="4" t="n">
        <f aca="false">SUM(D53:F53)</f>
        <v>153</v>
      </c>
      <c r="H53" s="4" t="n">
        <v>18</v>
      </c>
      <c r="I53" s="4" t="n">
        <v>11</v>
      </c>
      <c r="K53" s="4" t="n">
        <f aca="false">SUM(H53:J53)</f>
        <v>29</v>
      </c>
      <c r="L53" s="4" t="n">
        <f aca="false">D53-H53</f>
        <v>106</v>
      </c>
      <c r="M53" s="4" t="n">
        <f aca="false">E53-I53</f>
        <v>18</v>
      </c>
      <c r="N53" s="4" t="n">
        <f aca="false">F53-J53</f>
        <v>0</v>
      </c>
      <c r="O53" s="4" t="n">
        <f aca="false">G53-K53</f>
        <v>124</v>
      </c>
      <c r="P53" s="35" t="n">
        <f aca="false">+O53/G53</f>
        <v>0.810457516339869</v>
      </c>
    </row>
    <row r="54" customFormat="false" ht="12.8" hidden="false" customHeight="false" outlineLevel="0" collapsed="false">
      <c r="A54" s="4" t="s">
        <v>192</v>
      </c>
      <c r="B54" s="4" t="s">
        <v>193</v>
      </c>
      <c r="C54" s="4" t="n">
        <f aca="false">+C53+1</f>
        <v>52</v>
      </c>
      <c r="D54" s="4" t="n">
        <v>71</v>
      </c>
      <c r="E54" s="4" t="n">
        <v>68</v>
      </c>
      <c r="F54" s="4" t="n">
        <v>12</v>
      </c>
      <c r="G54" s="4" t="n">
        <f aca="false">SUM(D54:F54)</f>
        <v>151</v>
      </c>
      <c r="H54" s="4" t="n">
        <v>25</v>
      </c>
      <c r="I54" s="4" t="n">
        <v>30</v>
      </c>
      <c r="J54" s="4" t="n">
        <v>5</v>
      </c>
      <c r="K54" s="4" t="n">
        <f aca="false">SUM(H54:J54)</f>
        <v>60</v>
      </c>
      <c r="L54" s="4" t="n">
        <f aca="false">D54-H54</f>
        <v>46</v>
      </c>
      <c r="M54" s="4" t="n">
        <f aca="false">E54-I54</f>
        <v>38</v>
      </c>
      <c r="N54" s="4" t="n">
        <f aca="false">F54-J54</f>
        <v>7</v>
      </c>
      <c r="O54" s="4" t="n">
        <f aca="false">G54-K54</f>
        <v>91</v>
      </c>
      <c r="P54" s="35" t="n">
        <f aca="false">+O54/G54</f>
        <v>0.602649006622517</v>
      </c>
    </row>
    <row r="55" customFormat="false" ht="12.8" hidden="false" customHeight="false" outlineLevel="0" collapsed="false">
      <c r="A55" s="4" t="s">
        <v>194</v>
      </c>
      <c r="B55" s="4" t="s">
        <v>195</v>
      </c>
      <c r="C55" s="4" t="n">
        <f aca="false">+C54+1</f>
        <v>53</v>
      </c>
      <c r="D55" s="4" t="n">
        <v>76</v>
      </c>
      <c r="E55" s="4" t="n">
        <v>39</v>
      </c>
      <c r="G55" s="4" t="n">
        <f aca="false">SUM(D55:F55)</f>
        <v>115</v>
      </c>
      <c r="H55" s="4" t="n">
        <v>24</v>
      </c>
      <c r="I55" s="4" t="n">
        <v>21</v>
      </c>
      <c r="K55" s="4" t="n">
        <f aca="false">SUM(H55:J55)</f>
        <v>45</v>
      </c>
      <c r="L55" s="4" t="n">
        <f aca="false">D55-H55</f>
        <v>52</v>
      </c>
      <c r="M55" s="4" t="n">
        <f aca="false">E55-I55</f>
        <v>18</v>
      </c>
      <c r="N55" s="4" t="n">
        <f aca="false">F55-J55</f>
        <v>0</v>
      </c>
      <c r="O55" s="4" t="n">
        <f aca="false">G55-K55</f>
        <v>70</v>
      </c>
      <c r="P55" s="35" t="n">
        <f aca="false">+O55/G55</f>
        <v>0.608695652173913</v>
      </c>
    </row>
    <row r="56" customFormat="false" ht="12.8" hidden="false" customHeight="false" outlineLevel="0" collapsed="false">
      <c r="A56" s="4" t="s">
        <v>196</v>
      </c>
      <c r="B56" s="4" t="s">
        <v>197</v>
      </c>
      <c r="C56" s="4" t="n">
        <f aca="false">+C55+1</f>
        <v>54</v>
      </c>
      <c r="D56" s="4" t="n">
        <v>36</v>
      </c>
      <c r="E56" s="4" t="n">
        <v>58</v>
      </c>
      <c r="F56" s="4" t="n">
        <v>16</v>
      </c>
      <c r="G56" s="4" t="n">
        <f aca="false">SUM(D56:F56)</f>
        <v>110</v>
      </c>
      <c r="H56" s="4" t="n">
        <v>18</v>
      </c>
      <c r="I56" s="4" t="n">
        <v>35</v>
      </c>
      <c r="J56" s="4" t="n">
        <v>15</v>
      </c>
      <c r="K56" s="4" t="n">
        <f aca="false">SUM(H56:J56)</f>
        <v>68</v>
      </c>
      <c r="L56" s="4" t="n">
        <f aca="false">D56-H56</f>
        <v>18</v>
      </c>
      <c r="M56" s="4" t="n">
        <f aca="false">E56-I56</f>
        <v>23</v>
      </c>
      <c r="N56" s="4" t="n">
        <f aca="false">F56-J56</f>
        <v>1</v>
      </c>
      <c r="O56" s="4" t="n">
        <f aca="false">G56-K56</f>
        <v>42</v>
      </c>
      <c r="P56" s="35" t="n">
        <f aca="false">+O56/G56</f>
        <v>0.381818181818182</v>
      </c>
    </row>
    <row r="57" customFormat="false" ht="12.8" hidden="false" customHeight="false" outlineLevel="0" collapsed="false">
      <c r="A57" s="4" t="s">
        <v>198</v>
      </c>
      <c r="B57" s="4" t="s">
        <v>199</v>
      </c>
      <c r="C57" s="4" t="n">
        <f aca="false">+C56+1</f>
        <v>55</v>
      </c>
      <c r="D57" s="4" t="n">
        <v>87</v>
      </c>
      <c r="E57" s="4" t="n">
        <v>22</v>
      </c>
      <c r="G57" s="4" t="n">
        <f aca="false">SUM(D57:F57)</f>
        <v>109</v>
      </c>
      <c r="H57" s="4" t="n">
        <v>19</v>
      </c>
      <c r="I57" s="4" t="n">
        <v>6</v>
      </c>
      <c r="K57" s="4" t="n">
        <f aca="false">SUM(H57:J57)</f>
        <v>25</v>
      </c>
      <c r="L57" s="4" t="n">
        <f aca="false">D57-H57</f>
        <v>68</v>
      </c>
      <c r="M57" s="4" t="n">
        <f aca="false">E57-I57</f>
        <v>16</v>
      </c>
      <c r="N57" s="4" t="n">
        <f aca="false">F57-J57</f>
        <v>0</v>
      </c>
      <c r="O57" s="4" t="n">
        <f aca="false">G57-K57</f>
        <v>84</v>
      </c>
      <c r="P57" s="35" t="n">
        <f aca="false">+O57/G57</f>
        <v>0.770642201834862</v>
      </c>
    </row>
    <row r="58" customFormat="false" ht="12.8" hidden="false" customHeight="false" outlineLevel="0" collapsed="false">
      <c r="A58" s="4" t="s">
        <v>200</v>
      </c>
      <c r="B58" s="4" t="s">
        <v>201</v>
      </c>
      <c r="C58" s="4" t="n">
        <f aca="false">+C57+1</f>
        <v>56</v>
      </c>
      <c r="D58" s="4" t="n">
        <v>74</v>
      </c>
      <c r="E58" s="4" t="n">
        <v>29</v>
      </c>
      <c r="G58" s="4" t="n">
        <f aca="false">SUM(D58:F58)</f>
        <v>103</v>
      </c>
      <c r="H58" s="4" t="n">
        <v>24</v>
      </c>
      <c r="I58" s="4" t="n">
        <v>12</v>
      </c>
      <c r="K58" s="4" t="n">
        <f aca="false">SUM(H58:J58)</f>
        <v>36</v>
      </c>
      <c r="L58" s="4" t="n">
        <f aca="false">D58-H58</f>
        <v>50</v>
      </c>
      <c r="M58" s="4" t="n">
        <f aca="false">E58-I58</f>
        <v>17</v>
      </c>
      <c r="N58" s="4" t="n">
        <f aca="false">F58-J58</f>
        <v>0</v>
      </c>
      <c r="O58" s="4" t="n">
        <f aca="false">G58-K58</f>
        <v>67</v>
      </c>
      <c r="P58" s="35" t="n">
        <f aca="false">+O58/G58</f>
        <v>0.650485436893204</v>
      </c>
    </row>
    <row r="59" customFormat="false" ht="12.8" hidden="false" customHeight="false" outlineLevel="0" collapsed="false">
      <c r="A59" s="4" t="s">
        <v>202</v>
      </c>
      <c r="B59" s="4" t="s">
        <v>203</v>
      </c>
      <c r="C59" s="4" t="n">
        <f aca="false">+C58+1</f>
        <v>57</v>
      </c>
      <c r="D59" s="4" t="n">
        <v>36</v>
      </c>
      <c r="E59" s="4" t="n">
        <v>60</v>
      </c>
      <c r="F59" s="4" t="n">
        <v>7</v>
      </c>
      <c r="G59" s="4" t="n">
        <f aca="false">SUM(D59:F59)</f>
        <v>103</v>
      </c>
      <c r="H59" s="4" t="n">
        <v>12</v>
      </c>
      <c r="I59" s="4" t="n">
        <v>19</v>
      </c>
      <c r="K59" s="4" t="n">
        <f aca="false">SUM(H59:J59)</f>
        <v>31</v>
      </c>
      <c r="L59" s="4" t="n">
        <f aca="false">D59-H59</f>
        <v>24</v>
      </c>
      <c r="M59" s="4" t="n">
        <f aca="false">E59-I59</f>
        <v>41</v>
      </c>
      <c r="N59" s="4" t="n">
        <f aca="false">F59-J59</f>
        <v>7</v>
      </c>
      <c r="O59" s="4" t="n">
        <f aca="false">G59-K59</f>
        <v>72</v>
      </c>
      <c r="P59" s="35" t="n">
        <f aca="false">+O59/G59</f>
        <v>0.699029126213592</v>
      </c>
    </row>
    <row r="60" customFormat="false" ht="12.8" hidden="false" customHeight="false" outlineLevel="0" collapsed="false">
      <c r="A60" s="4" t="s">
        <v>204</v>
      </c>
      <c r="B60" s="4" t="s">
        <v>205</v>
      </c>
      <c r="C60" s="4" t="n">
        <f aca="false">+C59+1</f>
        <v>58</v>
      </c>
      <c r="D60" s="4" t="n">
        <v>42</v>
      </c>
      <c r="E60" s="4" t="n">
        <v>42</v>
      </c>
      <c r="F60" s="4" t="n">
        <v>11</v>
      </c>
      <c r="G60" s="4" t="n">
        <f aca="false">SUM(D60:F60)</f>
        <v>95</v>
      </c>
      <c r="H60" s="4" t="n">
        <v>8</v>
      </c>
      <c r="I60" s="4" t="n">
        <v>9</v>
      </c>
      <c r="J60" s="4" t="n">
        <v>2</v>
      </c>
      <c r="K60" s="4" t="n">
        <f aca="false">SUM(H60:J60)</f>
        <v>19</v>
      </c>
      <c r="L60" s="4" t="n">
        <f aca="false">D60-H60</f>
        <v>34</v>
      </c>
      <c r="M60" s="4" t="n">
        <f aca="false">E60-I60</f>
        <v>33</v>
      </c>
      <c r="N60" s="4" t="n">
        <f aca="false">F60-J60</f>
        <v>9</v>
      </c>
      <c r="O60" s="4" t="n">
        <f aca="false">G60-K60</f>
        <v>76</v>
      </c>
      <c r="P60" s="35" t="n">
        <f aca="false">+O60/G60</f>
        <v>0.8</v>
      </c>
    </row>
    <row r="61" customFormat="false" ht="12.8" hidden="false" customHeight="false" outlineLevel="0" collapsed="false">
      <c r="A61" s="4" t="s">
        <v>206</v>
      </c>
      <c r="B61" s="4" t="s">
        <v>207</v>
      </c>
      <c r="C61" s="4" t="n">
        <f aca="false">+C60+1</f>
        <v>59</v>
      </c>
      <c r="D61" s="4" t="n">
        <v>70</v>
      </c>
      <c r="E61" s="4" t="n">
        <v>22</v>
      </c>
      <c r="F61" s="4" t="n">
        <v>3</v>
      </c>
      <c r="G61" s="4" t="n">
        <f aca="false">SUM(D61:F61)</f>
        <v>95</v>
      </c>
      <c r="H61" s="4" t="n">
        <v>8</v>
      </c>
      <c r="I61" s="4" t="n">
        <v>9</v>
      </c>
      <c r="J61" s="4" t="n">
        <v>2</v>
      </c>
      <c r="K61" s="4" t="n">
        <f aca="false">SUM(H61:J61)</f>
        <v>19</v>
      </c>
      <c r="L61" s="4" t="n">
        <f aca="false">D61-H61</f>
        <v>62</v>
      </c>
      <c r="M61" s="4" t="n">
        <f aca="false">E61-I61</f>
        <v>13</v>
      </c>
      <c r="N61" s="4" t="n">
        <f aca="false">F61-J61</f>
        <v>1</v>
      </c>
      <c r="O61" s="4" t="n">
        <f aca="false">G61-K61</f>
        <v>76</v>
      </c>
      <c r="P61" s="35" t="n">
        <f aca="false">+O61/G61</f>
        <v>0.8</v>
      </c>
    </row>
    <row r="62" customFormat="false" ht="12.8" hidden="false" customHeight="false" outlineLevel="0" collapsed="false">
      <c r="A62" s="4" t="s">
        <v>208</v>
      </c>
      <c r="B62" s="4" t="s">
        <v>209</v>
      </c>
      <c r="C62" s="4" t="n">
        <f aca="false">+C61+1</f>
        <v>60</v>
      </c>
      <c r="D62" s="4" t="n">
        <v>50</v>
      </c>
      <c r="E62" s="4" t="n">
        <v>33</v>
      </c>
      <c r="F62" s="4" t="n">
        <v>12</v>
      </c>
      <c r="G62" s="4" t="n">
        <f aca="false">SUM(D62:F62)</f>
        <v>95</v>
      </c>
      <c r="H62" s="4" t="n">
        <v>31</v>
      </c>
      <c r="I62" s="4" t="n">
        <v>29</v>
      </c>
      <c r="J62" s="4" t="n">
        <v>7</v>
      </c>
      <c r="K62" s="4" t="n">
        <f aca="false">SUM(H62:J62)</f>
        <v>67</v>
      </c>
      <c r="L62" s="4" t="n">
        <f aca="false">D62-H62</f>
        <v>19</v>
      </c>
      <c r="M62" s="4" t="n">
        <f aca="false">E62-I62</f>
        <v>4</v>
      </c>
      <c r="N62" s="4" t="n">
        <f aca="false">F62-J62</f>
        <v>5</v>
      </c>
      <c r="O62" s="4" t="n">
        <f aca="false">G62-K62</f>
        <v>28</v>
      </c>
      <c r="P62" s="35" t="n">
        <f aca="false">+O62/G62</f>
        <v>0.294736842105263</v>
      </c>
    </row>
    <row r="63" customFormat="false" ht="12.8" hidden="false" customHeight="false" outlineLevel="0" collapsed="false">
      <c r="A63" s="4" t="s">
        <v>210</v>
      </c>
      <c r="B63" s="4" t="s">
        <v>211</v>
      </c>
      <c r="C63" s="4" t="n">
        <f aca="false">+C62+1</f>
        <v>61</v>
      </c>
      <c r="D63" s="4" t="n">
        <v>60</v>
      </c>
      <c r="E63" s="4" t="n">
        <v>22</v>
      </c>
      <c r="F63" s="4" t="n">
        <v>1</v>
      </c>
      <c r="G63" s="1" t="n">
        <f aca="false">SUM(D63:F63)</f>
        <v>83</v>
      </c>
      <c r="H63" s="4" t="n">
        <v>28</v>
      </c>
      <c r="I63" s="4" t="n">
        <v>11</v>
      </c>
      <c r="J63" s="4" t="n">
        <v>1</v>
      </c>
      <c r="K63" s="4" t="n">
        <f aca="false">SUM(H63:J63)</f>
        <v>40</v>
      </c>
      <c r="L63" s="4" t="n">
        <f aca="false">D63-H63</f>
        <v>32</v>
      </c>
      <c r="M63" s="4" t="n">
        <f aca="false">E63-I63</f>
        <v>11</v>
      </c>
      <c r="N63" s="4" t="n">
        <f aca="false">F63-J63</f>
        <v>0</v>
      </c>
      <c r="O63" s="4" t="n">
        <f aca="false">G63-K63</f>
        <v>43</v>
      </c>
      <c r="P63" s="35" t="n">
        <f aca="false">+O63/G63</f>
        <v>0.518072289156627</v>
      </c>
    </row>
    <row r="64" customFormat="false" ht="12.8" hidden="false" customHeight="false" outlineLevel="0" collapsed="false">
      <c r="A64" s="4" t="s">
        <v>212</v>
      </c>
      <c r="B64" s="4" t="s">
        <v>213</v>
      </c>
      <c r="C64" s="4" t="n">
        <f aca="false">+C63+1</f>
        <v>62</v>
      </c>
      <c r="D64" s="4" t="n">
        <v>42</v>
      </c>
      <c r="E64" s="4" t="n">
        <v>39</v>
      </c>
      <c r="F64" s="4" t="n">
        <v>1</v>
      </c>
      <c r="G64" s="4" t="n">
        <f aca="false">SUM(D64:F64)</f>
        <v>82</v>
      </c>
      <c r="H64" s="4" t="n">
        <v>10</v>
      </c>
      <c r="I64" s="4" t="n">
        <v>11</v>
      </c>
      <c r="K64" s="4" t="n">
        <f aca="false">SUM(H64:J64)</f>
        <v>21</v>
      </c>
      <c r="L64" s="4" t="n">
        <f aca="false">D64-H64</f>
        <v>32</v>
      </c>
      <c r="M64" s="4" t="n">
        <f aca="false">E64-I64</f>
        <v>28</v>
      </c>
      <c r="N64" s="4" t="n">
        <f aca="false">F64-J64</f>
        <v>1</v>
      </c>
      <c r="O64" s="4" t="n">
        <f aca="false">G64-K64</f>
        <v>61</v>
      </c>
      <c r="P64" s="35" t="n">
        <f aca="false">+O64/G64</f>
        <v>0.74390243902439</v>
      </c>
    </row>
    <row r="65" customFormat="false" ht="12.8" hidden="false" customHeight="false" outlineLevel="0" collapsed="false">
      <c r="A65" s="4" t="s">
        <v>214</v>
      </c>
      <c r="B65" s="4" t="s">
        <v>215</v>
      </c>
      <c r="C65" s="4" t="n">
        <f aca="false">+C64+1</f>
        <v>63</v>
      </c>
      <c r="D65" s="4" t="n">
        <v>35</v>
      </c>
      <c r="E65" s="4" t="n">
        <v>38</v>
      </c>
      <c r="F65" s="4" t="n">
        <v>6</v>
      </c>
      <c r="G65" s="4" t="n">
        <f aca="false">SUM(D65:F65)</f>
        <v>79</v>
      </c>
      <c r="H65" s="4" t="n">
        <v>4</v>
      </c>
      <c r="I65" s="4" t="n">
        <v>3</v>
      </c>
      <c r="J65" s="4" t="n">
        <v>2</v>
      </c>
      <c r="K65" s="4" t="n">
        <f aca="false">SUM(H65:J65)</f>
        <v>9</v>
      </c>
      <c r="L65" s="4" t="n">
        <f aca="false">D65-H65</f>
        <v>31</v>
      </c>
      <c r="M65" s="4" t="n">
        <f aca="false">E65-I65</f>
        <v>35</v>
      </c>
      <c r="N65" s="4" t="n">
        <f aca="false">F65-J65</f>
        <v>4</v>
      </c>
      <c r="O65" s="4" t="n">
        <f aca="false">G65-K65</f>
        <v>70</v>
      </c>
      <c r="P65" s="35" t="n">
        <f aca="false">+O65/G65</f>
        <v>0.886075949367089</v>
      </c>
    </row>
    <row r="66" customFormat="false" ht="12.8" hidden="false" customHeight="false" outlineLevel="0" collapsed="false">
      <c r="A66" s="4" t="s">
        <v>216</v>
      </c>
      <c r="B66" s="4" t="s">
        <v>217</v>
      </c>
      <c r="C66" s="4" t="n">
        <f aca="false">+C65+1</f>
        <v>64</v>
      </c>
      <c r="D66" s="4" t="n">
        <v>42</v>
      </c>
      <c r="E66" s="4" t="n">
        <v>32</v>
      </c>
      <c r="F66" s="4" t="n">
        <v>4</v>
      </c>
      <c r="G66" s="4" t="n">
        <f aca="false">SUM(D66:F66)</f>
        <v>78</v>
      </c>
      <c r="H66" s="4" t="n">
        <v>23</v>
      </c>
      <c r="I66" s="4" t="n">
        <v>22</v>
      </c>
      <c r="J66" s="4" t="n">
        <v>4</v>
      </c>
      <c r="K66" s="4" t="n">
        <f aca="false">SUM(H66:J66)</f>
        <v>49</v>
      </c>
      <c r="L66" s="4" t="n">
        <f aca="false">D66-H66</f>
        <v>19</v>
      </c>
      <c r="M66" s="4" t="n">
        <f aca="false">E66-I66</f>
        <v>10</v>
      </c>
      <c r="N66" s="4" t="n">
        <f aca="false">F66-J66</f>
        <v>0</v>
      </c>
      <c r="O66" s="4" t="n">
        <f aca="false">G66-K66</f>
        <v>29</v>
      </c>
      <c r="P66" s="35" t="n">
        <f aca="false">+O66/G66</f>
        <v>0.371794871794872</v>
      </c>
    </row>
    <row r="67" customFormat="false" ht="12.8" hidden="false" customHeight="false" outlineLevel="0" collapsed="false">
      <c r="A67" s="4" t="s">
        <v>218</v>
      </c>
      <c r="B67" s="4" t="s">
        <v>219</v>
      </c>
      <c r="C67" s="4" t="n">
        <f aca="false">+C66+1</f>
        <v>65</v>
      </c>
      <c r="D67" s="4" t="n">
        <v>30</v>
      </c>
      <c r="E67" s="4" t="n">
        <v>29</v>
      </c>
      <c r="F67" s="4" t="n">
        <v>6</v>
      </c>
      <c r="G67" s="4" t="n">
        <f aca="false">SUM(D67:F67)</f>
        <v>65</v>
      </c>
      <c r="H67" s="4" t="n">
        <v>8</v>
      </c>
      <c r="I67" s="4" t="n">
        <v>14</v>
      </c>
      <c r="J67" s="4" t="n">
        <v>3</v>
      </c>
      <c r="K67" s="4" t="n">
        <f aca="false">SUM(H67:J67)</f>
        <v>25</v>
      </c>
      <c r="L67" s="4" t="n">
        <f aca="false">D67-H67</f>
        <v>22</v>
      </c>
      <c r="M67" s="4" t="n">
        <f aca="false">E67-I67</f>
        <v>15</v>
      </c>
      <c r="N67" s="4" t="n">
        <f aca="false">F67-J67</f>
        <v>3</v>
      </c>
      <c r="O67" s="4" t="n">
        <f aca="false">G67-K67</f>
        <v>40</v>
      </c>
      <c r="P67" s="35" t="n">
        <f aca="false">+O67/G67</f>
        <v>0.615384615384615</v>
      </c>
    </row>
    <row r="68" customFormat="false" ht="12.8" hidden="false" customHeight="false" outlineLevel="0" collapsed="false">
      <c r="A68" s="4" t="s">
        <v>220</v>
      </c>
      <c r="B68" s="4" t="s">
        <v>221</v>
      </c>
      <c r="C68" s="4" t="n">
        <f aca="false">+C67+1</f>
        <v>66</v>
      </c>
      <c r="D68" s="4" t="n">
        <v>32</v>
      </c>
      <c r="E68" s="4" t="n">
        <v>25</v>
      </c>
      <c r="F68" s="4" t="n">
        <v>4</v>
      </c>
      <c r="G68" s="4" t="n">
        <f aca="false">SUM(D68:F68)</f>
        <v>61</v>
      </c>
      <c r="H68" s="4" t="n">
        <v>21</v>
      </c>
      <c r="I68" s="4" t="n">
        <v>11</v>
      </c>
      <c r="K68" s="4" t="n">
        <f aca="false">SUM(H68:J68)</f>
        <v>32</v>
      </c>
      <c r="L68" s="4" t="n">
        <f aca="false">D68-H68</f>
        <v>11</v>
      </c>
      <c r="M68" s="4" t="n">
        <f aca="false">E68-I68</f>
        <v>14</v>
      </c>
      <c r="N68" s="4" t="n">
        <f aca="false">F68-J68</f>
        <v>4</v>
      </c>
      <c r="O68" s="4" t="n">
        <f aca="false">G68-K68</f>
        <v>29</v>
      </c>
      <c r="P68" s="35" t="n">
        <f aca="false">+O68/G68</f>
        <v>0.475409836065574</v>
      </c>
    </row>
    <row r="69" customFormat="false" ht="12.8" hidden="false" customHeight="false" outlineLevel="0" collapsed="false">
      <c r="A69" s="4" t="s">
        <v>222</v>
      </c>
      <c r="B69" s="4" t="s">
        <v>223</v>
      </c>
      <c r="C69" s="4" t="n">
        <f aca="false">+C68+1</f>
        <v>67</v>
      </c>
      <c r="D69" s="4" t="n">
        <v>20</v>
      </c>
      <c r="E69" s="4" t="n">
        <v>34</v>
      </c>
      <c r="F69" s="4" t="n">
        <v>2</v>
      </c>
      <c r="G69" s="4" t="n">
        <f aca="false">SUM(D69:F69)</f>
        <v>56</v>
      </c>
      <c r="H69" s="4" t="n">
        <v>3</v>
      </c>
      <c r="I69" s="4" t="n">
        <v>5</v>
      </c>
      <c r="K69" s="4" t="n">
        <f aca="false">SUM(H69:J69)</f>
        <v>8</v>
      </c>
      <c r="L69" s="4" t="n">
        <f aca="false">D69-H69</f>
        <v>17</v>
      </c>
      <c r="M69" s="4" t="n">
        <f aca="false">E69-I69</f>
        <v>29</v>
      </c>
      <c r="N69" s="4" t="n">
        <f aca="false">F69-J69</f>
        <v>2</v>
      </c>
      <c r="O69" s="4" t="n">
        <f aca="false">G69-K69</f>
        <v>48</v>
      </c>
      <c r="P69" s="35" t="n">
        <f aca="false">+O69/G69</f>
        <v>0.857142857142857</v>
      </c>
    </row>
    <row r="70" customFormat="false" ht="12.8" hidden="false" customHeight="false" outlineLevel="0" collapsed="false">
      <c r="A70" s="4" t="s">
        <v>224</v>
      </c>
      <c r="B70" s="4" t="s">
        <v>225</v>
      </c>
      <c r="C70" s="4" t="n">
        <f aca="false">+C69+1</f>
        <v>68</v>
      </c>
      <c r="D70" s="4" t="n">
        <v>25</v>
      </c>
      <c r="E70" s="4" t="n">
        <v>12</v>
      </c>
      <c r="F70" s="4" t="n">
        <v>10</v>
      </c>
      <c r="G70" s="4" t="n">
        <f aca="false">SUM(D70:F70)</f>
        <v>47</v>
      </c>
      <c r="H70" s="4" t="n">
        <v>2</v>
      </c>
      <c r="I70" s="4" t="n">
        <v>1</v>
      </c>
      <c r="J70" s="4" t="n">
        <v>4</v>
      </c>
      <c r="K70" s="4" t="n">
        <f aca="false">SUM(H70:J70)</f>
        <v>7</v>
      </c>
      <c r="L70" s="4" t="n">
        <f aca="false">D70-H70</f>
        <v>23</v>
      </c>
      <c r="M70" s="4" t="n">
        <f aca="false">E70-I70</f>
        <v>11</v>
      </c>
      <c r="N70" s="4" t="n">
        <f aca="false">F70-J70</f>
        <v>6</v>
      </c>
      <c r="O70" s="4" t="n">
        <f aca="false">G70-K70</f>
        <v>40</v>
      </c>
      <c r="P70" s="35" t="n">
        <f aca="false">+O70/G70</f>
        <v>0.851063829787234</v>
      </c>
    </row>
    <row r="71" customFormat="false" ht="12.8" hidden="false" customHeight="false" outlineLevel="0" collapsed="false">
      <c r="A71" s="4" t="s">
        <v>226</v>
      </c>
      <c r="B71" s="4" t="s">
        <v>227</v>
      </c>
      <c r="C71" s="4" t="n">
        <f aca="false">+C70+1</f>
        <v>69</v>
      </c>
      <c r="D71" s="4" t="n">
        <v>26</v>
      </c>
      <c r="E71" s="4" t="n">
        <v>18</v>
      </c>
      <c r="F71" s="4" t="n">
        <v>2</v>
      </c>
      <c r="G71" s="4" t="n">
        <f aca="false">SUM(D71:F71)</f>
        <v>46</v>
      </c>
      <c r="H71" s="4" t="n">
        <v>21</v>
      </c>
      <c r="I71" s="4" t="n">
        <v>11</v>
      </c>
      <c r="J71" s="4" t="n">
        <v>2</v>
      </c>
      <c r="K71" s="4" t="n">
        <f aca="false">SUM(H71:J71)</f>
        <v>34</v>
      </c>
      <c r="L71" s="4" t="n">
        <f aca="false">D71-H71</f>
        <v>5</v>
      </c>
      <c r="M71" s="4" t="n">
        <f aca="false">E71-I71</f>
        <v>7</v>
      </c>
      <c r="N71" s="4" t="n">
        <f aca="false">F71-J71</f>
        <v>0</v>
      </c>
      <c r="O71" s="4" t="n">
        <f aca="false">G71-K71</f>
        <v>12</v>
      </c>
      <c r="P71" s="35" t="n">
        <f aca="false">+O71/G71</f>
        <v>0.260869565217391</v>
      </c>
    </row>
    <row r="72" customFormat="false" ht="12.8" hidden="false" customHeight="false" outlineLevel="0" collapsed="false">
      <c r="A72" s="4" t="s">
        <v>228</v>
      </c>
      <c r="B72" s="4" t="s">
        <v>229</v>
      </c>
      <c r="C72" s="4" t="n">
        <f aca="false">+C71+1</f>
        <v>70</v>
      </c>
      <c r="D72" s="4" t="n">
        <v>34</v>
      </c>
      <c r="E72" s="4" t="n">
        <v>10</v>
      </c>
      <c r="G72" s="4" t="n">
        <f aca="false">SUM(D72:F72)</f>
        <v>44</v>
      </c>
      <c r="H72" s="4" t="n">
        <v>5</v>
      </c>
      <c r="I72" s="4" t="n">
        <v>2</v>
      </c>
      <c r="K72" s="4" t="n">
        <f aca="false">SUM(H72:J72)</f>
        <v>7</v>
      </c>
      <c r="L72" s="4" t="n">
        <f aca="false">D72-H72</f>
        <v>29</v>
      </c>
      <c r="M72" s="4" t="n">
        <f aca="false">E72-I72</f>
        <v>8</v>
      </c>
      <c r="N72" s="4" t="n">
        <f aca="false">F72-J72</f>
        <v>0</v>
      </c>
      <c r="O72" s="4" t="n">
        <f aca="false">G72-K72</f>
        <v>37</v>
      </c>
      <c r="P72" s="35" t="n">
        <f aca="false">+O72/G72</f>
        <v>0.840909090909091</v>
      </c>
    </row>
    <row r="73" customFormat="false" ht="12.8" hidden="false" customHeight="false" outlineLevel="0" collapsed="false">
      <c r="A73" s="4" t="s">
        <v>230</v>
      </c>
      <c r="B73" s="4" t="s">
        <v>231</v>
      </c>
      <c r="C73" s="4" t="n">
        <f aca="false">+C72+1</f>
        <v>71</v>
      </c>
      <c r="D73" s="4" t="n">
        <v>27</v>
      </c>
      <c r="E73" s="4" t="n">
        <v>15</v>
      </c>
      <c r="F73" s="4" t="n">
        <v>1</v>
      </c>
      <c r="G73" s="4" t="n">
        <f aca="false">SUM(D73:F73)</f>
        <v>43</v>
      </c>
      <c r="H73" s="4" t="n">
        <v>17</v>
      </c>
      <c r="I73" s="4" t="n">
        <v>10</v>
      </c>
      <c r="J73" s="4" t="n">
        <v>1</v>
      </c>
      <c r="K73" s="4" t="n">
        <f aca="false">SUM(H73:J73)</f>
        <v>28</v>
      </c>
      <c r="L73" s="4" t="n">
        <f aca="false">D73-H73</f>
        <v>10</v>
      </c>
      <c r="M73" s="4" t="n">
        <f aca="false">E73-I73</f>
        <v>5</v>
      </c>
      <c r="N73" s="4" t="n">
        <f aca="false">F73-J73</f>
        <v>0</v>
      </c>
      <c r="O73" s="4" t="n">
        <f aca="false">G73-K73</f>
        <v>15</v>
      </c>
      <c r="P73" s="35" t="n">
        <f aca="false">+O73/G73</f>
        <v>0.348837209302326</v>
      </c>
    </row>
    <row r="74" customFormat="false" ht="12.8" hidden="false" customHeight="false" outlineLevel="0" collapsed="false">
      <c r="A74" s="4" t="s">
        <v>232</v>
      </c>
      <c r="B74" s="4" t="s">
        <v>233</v>
      </c>
      <c r="C74" s="4" t="n">
        <f aca="false">+C73+1</f>
        <v>72</v>
      </c>
      <c r="D74" s="4" t="n">
        <v>10</v>
      </c>
      <c r="E74" s="4" t="n">
        <v>25</v>
      </c>
      <c r="G74" s="4" t="n">
        <f aca="false">SUM(D74:F74)</f>
        <v>35</v>
      </c>
      <c r="H74" s="4" t="n">
        <v>1</v>
      </c>
      <c r="I74" s="4" t="n">
        <v>2</v>
      </c>
      <c r="K74" s="4" t="n">
        <f aca="false">SUM(H74:J74)</f>
        <v>3</v>
      </c>
      <c r="L74" s="4" t="n">
        <f aca="false">D74-H74</f>
        <v>9</v>
      </c>
      <c r="M74" s="4" t="n">
        <f aca="false">E74-I74</f>
        <v>23</v>
      </c>
      <c r="N74" s="4" t="n">
        <f aca="false">F74-J74</f>
        <v>0</v>
      </c>
      <c r="O74" s="4" t="n">
        <f aca="false">G74-K74</f>
        <v>32</v>
      </c>
      <c r="P74" s="35" t="n">
        <f aca="false">+O74/G74</f>
        <v>0.914285714285714</v>
      </c>
    </row>
    <row r="75" customFormat="false" ht="12.8" hidden="false" customHeight="false" outlineLevel="0" collapsed="false">
      <c r="A75" s="4" t="s">
        <v>234</v>
      </c>
      <c r="B75" s="4" t="s">
        <v>235</v>
      </c>
      <c r="C75" s="4" t="n">
        <f aca="false">+C74+1</f>
        <v>73</v>
      </c>
      <c r="D75" s="4" t="n">
        <v>15</v>
      </c>
      <c r="E75" s="4" t="n">
        <v>14</v>
      </c>
      <c r="F75" s="4" t="n">
        <v>4</v>
      </c>
      <c r="G75" s="4" t="n">
        <f aca="false">SUM(D75:F75)</f>
        <v>33</v>
      </c>
      <c r="H75" s="4" t="n">
        <v>8</v>
      </c>
      <c r="I75" s="4" t="n">
        <v>8</v>
      </c>
      <c r="J75" s="4" t="n">
        <v>2</v>
      </c>
      <c r="K75" s="4" t="n">
        <f aca="false">SUM(H75:J75)</f>
        <v>18</v>
      </c>
      <c r="L75" s="4" t="n">
        <f aca="false">D75-H75</f>
        <v>7</v>
      </c>
      <c r="M75" s="4" t="n">
        <f aca="false">E75-I75</f>
        <v>6</v>
      </c>
      <c r="N75" s="4" t="n">
        <f aca="false">F75-J75</f>
        <v>2</v>
      </c>
      <c r="O75" s="4" t="n">
        <f aca="false">G75-K75</f>
        <v>15</v>
      </c>
      <c r="P75" s="35" t="n">
        <f aca="false">+O75/G75</f>
        <v>0.454545454545455</v>
      </c>
    </row>
    <row r="76" customFormat="false" ht="12.8" hidden="false" customHeight="false" outlineLevel="0" collapsed="false">
      <c r="A76" s="4" t="s">
        <v>236</v>
      </c>
      <c r="B76" s="4" t="s">
        <v>237</v>
      </c>
      <c r="C76" s="4" t="n">
        <f aca="false">+C75+1</f>
        <v>74</v>
      </c>
      <c r="D76" s="4" t="n">
        <v>16</v>
      </c>
      <c r="E76" s="4" t="n">
        <v>15</v>
      </c>
      <c r="G76" s="4" t="n">
        <f aca="false">SUM(D76:F76)</f>
        <v>31</v>
      </c>
      <c r="H76" s="4" t="n">
        <v>2</v>
      </c>
      <c r="I76" s="4" t="n">
        <v>1</v>
      </c>
      <c r="K76" s="4" t="n">
        <f aca="false">SUM(H76:J76)</f>
        <v>3</v>
      </c>
      <c r="L76" s="4" t="n">
        <f aca="false">D76-H76</f>
        <v>14</v>
      </c>
      <c r="M76" s="4" t="n">
        <f aca="false">E76-I76</f>
        <v>14</v>
      </c>
      <c r="N76" s="4" t="n">
        <f aca="false">F76-J76</f>
        <v>0</v>
      </c>
      <c r="O76" s="4" t="n">
        <f aca="false">G76-K76</f>
        <v>28</v>
      </c>
      <c r="P76" s="35" t="n">
        <f aca="false">+O76/G76</f>
        <v>0.903225806451613</v>
      </c>
    </row>
    <row r="77" customFormat="false" ht="12.8" hidden="false" customHeight="false" outlineLevel="0" collapsed="false">
      <c r="A77" s="4" t="s">
        <v>238</v>
      </c>
      <c r="B77" s="4" t="s">
        <v>239</v>
      </c>
      <c r="C77" s="4" t="n">
        <f aca="false">+C76+1</f>
        <v>75</v>
      </c>
      <c r="D77" s="4" t="n">
        <v>17</v>
      </c>
      <c r="E77" s="4" t="n">
        <v>12</v>
      </c>
      <c r="F77" s="4" t="n">
        <v>1</v>
      </c>
      <c r="G77" s="4" t="n">
        <f aca="false">SUM(D77:F77)</f>
        <v>30</v>
      </c>
      <c r="H77" s="4" t="n">
        <v>2</v>
      </c>
      <c r="I77" s="4" t="n">
        <v>2</v>
      </c>
      <c r="J77" s="4" t="n">
        <v>1</v>
      </c>
      <c r="K77" s="4" t="n">
        <f aca="false">SUM(H77:J77)</f>
        <v>5</v>
      </c>
      <c r="L77" s="4" t="n">
        <f aca="false">D77-H77</f>
        <v>15</v>
      </c>
      <c r="M77" s="4" t="n">
        <f aca="false">E77-I77</f>
        <v>10</v>
      </c>
      <c r="N77" s="4" t="n">
        <f aca="false">F77-J77</f>
        <v>0</v>
      </c>
      <c r="O77" s="4" t="n">
        <f aca="false">G77-K77</f>
        <v>25</v>
      </c>
      <c r="P77" s="35" t="n">
        <f aca="false">+O77/G77</f>
        <v>0.833333333333333</v>
      </c>
    </row>
    <row r="78" customFormat="false" ht="12.8" hidden="false" customHeight="false" outlineLevel="0" collapsed="false">
      <c r="A78" s="4" t="s">
        <v>240</v>
      </c>
      <c r="B78" s="4" t="s">
        <v>241</v>
      </c>
      <c r="C78" s="4" t="n">
        <f aca="false">+C77+1</f>
        <v>76</v>
      </c>
      <c r="D78" s="4" t="n">
        <v>18</v>
      </c>
      <c r="E78" s="4" t="n">
        <v>10</v>
      </c>
      <c r="F78" s="4" t="n">
        <v>1</v>
      </c>
      <c r="G78" s="4" t="n">
        <f aca="false">SUM(D78:F78)</f>
        <v>29</v>
      </c>
      <c r="K78" s="4" t="n">
        <f aca="false">SUM(H78:J78)</f>
        <v>0</v>
      </c>
      <c r="L78" s="4" t="n">
        <f aca="false">D78-H78</f>
        <v>18</v>
      </c>
      <c r="M78" s="4" t="n">
        <f aca="false">E78-I78</f>
        <v>10</v>
      </c>
      <c r="N78" s="4" t="n">
        <f aca="false">F78-J78</f>
        <v>1</v>
      </c>
      <c r="O78" s="4" t="n">
        <f aca="false">G78-K78</f>
        <v>29</v>
      </c>
      <c r="P78" s="35" t="n">
        <f aca="false">+O78/G78</f>
        <v>1</v>
      </c>
    </row>
    <row r="79" customFormat="false" ht="12.8" hidden="false" customHeight="false" outlineLevel="0" collapsed="false">
      <c r="A79" s="4" t="s">
        <v>242</v>
      </c>
      <c r="B79" s="4" t="s">
        <v>243</v>
      </c>
      <c r="C79" s="4" t="n">
        <f aca="false">+C78+1</f>
        <v>77</v>
      </c>
      <c r="D79" s="4" t="n">
        <v>20</v>
      </c>
      <c r="E79" s="4" t="n">
        <v>7</v>
      </c>
      <c r="F79" s="4" t="n">
        <v>1</v>
      </c>
      <c r="G79" s="4" t="n">
        <f aca="false">SUM(D79:F79)</f>
        <v>28</v>
      </c>
      <c r="H79" s="4" t="n">
        <v>4</v>
      </c>
      <c r="I79" s="4" t="n">
        <v>5</v>
      </c>
      <c r="J79" s="4" t="n">
        <v>1</v>
      </c>
      <c r="K79" s="4" t="n">
        <f aca="false">SUM(H79:J79)</f>
        <v>10</v>
      </c>
      <c r="L79" s="4" t="n">
        <f aca="false">D79-H79</f>
        <v>16</v>
      </c>
      <c r="M79" s="4" t="n">
        <f aca="false">E79-I79</f>
        <v>2</v>
      </c>
      <c r="N79" s="4" t="n">
        <f aca="false">F79-J79</f>
        <v>0</v>
      </c>
      <c r="O79" s="4" t="n">
        <f aca="false">G79-K79</f>
        <v>18</v>
      </c>
      <c r="P79" s="35" t="n">
        <f aca="false">+O79/G79</f>
        <v>0.642857142857143</v>
      </c>
    </row>
    <row r="80" customFormat="false" ht="12.8" hidden="false" customHeight="false" outlineLevel="0" collapsed="false">
      <c r="A80" s="4" t="s">
        <v>244</v>
      </c>
      <c r="B80" s="4" t="s">
        <v>245</v>
      </c>
      <c r="C80" s="4" t="n">
        <f aca="false">+C79+1</f>
        <v>78</v>
      </c>
      <c r="D80" s="4" t="n">
        <v>17</v>
      </c>
      <c r="E80" s="4" t="n">
        <v>9</v>
      </c>
      <c r="F80" s="4" t="n">
        <v>1</v>
      </c>
      <c r="G80" s="4" t="n">
        <f aca="false">SUM(D80:F80)</f>
        <v>27</v>
      </c>
      <c r="H80" s="4" t="n">
        <v>2</v>
      </c>
      <c r="I80" s="4" t="n">
        <v>5</v>
      </c>
      <c r="J80" s="4" t="n">
        <v>1</v>
      </c>
      <c r="K80" s="4" t="n">
        <f aca="false">SUM(H80:J80)</f>
        <v>8</v>
      </c>
      <c r="L80" s="4" t="n">
        <f aca="false">D80-H80</f>
        <v>15</v>
      </c>
      <c r="M80" s="4" t="n">
        <f aca="false">E80-I80</f>
        <v>4</v>
      </c>
      <c r="N80" s="4" t="n">
        <f aca="false">F80-J80</f>
        <v>0</v>
      </c>
      <c r="O80" s="4" t="n">
        <f aca="false">G80-K80</f>
        <v>19</v>
      </c>
      <c r="P80" s="35" t="n">
        <f aca="false">+O80/G80</f>
        <v>0.703703703703704</v>
      </c>
    </row>
    <row r="81" customFormat="false" ht="12.8" hidden="false" customHeight="false" outlineLevel="0" collapsed="false">
      <c r="A81" s="4" t="s">
        <v>246</v>
      </c>
      <c r="B81" s="4" t="s">
        <v>247</v>
      </c>
      <c r="C81" s="4" t="n">
        <f aca="false">+C80+1</f>
        <v>79</v>
      </c>
      <c r="D81" s="4" t="n">
        <v>7</v>
      </c>
      <c r="E81" s="4" t="n">
        <v>17</v>
      </c>
      <c r="F81" s="4" t="n">
        <v>1</v>
      </c>
      <c r="G81" s="4" t="n">
        <f aca="false">SUM(D81:F81)</f>
        <v>25</v>
      </c>
      <c r="H81" s="4" t="n">
        <v>7</v>
      </c>
      <c r="K81" s="4" t="n">
        <f aca="false">SUM(H81:J81)</f>
        <v>7</v>
      </c>
      <c r="L81" s="4" t="n">
        <f aca="false">D81-H81</f>
        <v>0</v>
      </c>
      <c r="M81" s="4" t="n">
        <f aca="false">E81-I81</f>
        <v>17</v>
      </c>
      <c r="N81" s="4" t="n">
        <f aca="false">F81-J81</f>
        <v>1</v>
      </c>
      <c r="O81" s="4" t="n">
        <f aca="false">G81-K81</f>
        <v>18</v>
      </c>
      <c r="P81" s="35" t="n">
        <f aca="false">+O81/G81</f>
        <v>0.72</v>
      </c>
    </row>
    <row r="82" customFormat="false" ht="12.8" hidden="false" customHeight="false" outlineLevel="0" collapsed="false">
      <c r="A82" s="4" t="s">
        <v>248</v>
      </c>
      <c r="B82" s="4" t="s">
        <v>249</v>
      </c>
      <c r="C82" s="4" t="n">
        <f aca="false">+C81+1</f>
        <v>80</v>
      </c>
      <c r="D82" s="4" t="n">
        <v>10</v>
      </c>
      <c r="E82" s="4" t="n">
        <v>10</v>
      </c>
      <c r="F82" s="4" t="n">
        <v>3</v>
      </c>
      <c r="G82" s="4" t="n">
        <f aca="false">SUM(D82:F82)</f>
        <v>23</v>
      </c>
      <c r="H82" s="4" t="n">
        <v>3</v>
      </c>
      <c r="I82" s="4" t="n">
        <v>1</v>
      </c>
      <c r="K82" s="4" t="n">
        <f aca="false">SUM(H82:J82)</f>
        <v>4</v>
      </c>
      <c r="L82" s="4" t="n">
        <f aca="false">D82-H82</f>
        <v>7</v>
      </c>
      <c r="M82" s="4" t="n">
        <f aca="false">E82-I82</f>
        <v>9</v>
      </c>
      <c r="N82" s="4" t="n">
        <f aca="false">F82-J82</f>
        <v>3</v>
      </c>
      <c r="O82" s="4" t="n">
        <f aca="false">G82-K82</f>
        <v>19</v>
      </c>
      <c r="P82" s="35" t="n">
        <f aca="false">+O82/G82</f>
        <v>0.826086956521739</v>
      </c>
    </row>
    <row r="83" customFormat="false" ht="12.8" hidden="false" customHeight="false" outlineLevel="0" collapsed="false">
      <c r="A83" s="4" t="s">
        <v>250</v>
      </c>
      <c r="B83" s="4" t="s">
        <v>251</v>
      </c>
      <c r="C83" s="4" t="n">
        <f aca="false">+C82+1</f>
        <v>81</v>
      </c>
      <c r="D83" s="4" t="n">
        <v>7</v>
      </c>
      <c r="E83" s="4" t="n">
        <v>15</v>
      </c>
      <c r="G83" s="4" t="n">
        <f aca="false">SUM(D83:F83)</f>
        <v>22</v>
      </c>
      <c r="I83" s="4" t="n">
        <v>1</v>
      </c>
      <c r="K83" s="4" t="n">
        <f aca="false">SUM(H83:J83)</f>
        <v>1</v>
      </c>
      <c r="L83" s="4" t="n">
        <f aca="false">D83-H83</f>
        <v>7</v>
      </c>
      <c r="M83" s="4" t="n">
        <f aca="false">E83-I83</f>
        <v>14</v>
      </c>
      <c r="N83" s="4" t="n">
        <f aca="false">F83-J83</f>
        <v>0</v>
      </c>
      <c r="O83" s="4" t="n">
        <f aca="false">G83-K83</f>
        <v>21</v>
      </c>
      <c r="P83" s="35" t="n">
        <f aca="false">+O83/G83</f>
        <v>0.954545454545455</v>
      </c>
    </row>
    <row r="84" customFormat="false" ht="12.8" hidden="false" customHeight="false" outlineLevel="0" collapsed="false">
      <c r="A84" s="4" t="s">
        <v>252</v>
      </c>
      <c r="B84" s="4" t="s">
        <v>253</v>
      </c>
      <c r="C84" s="4" t="n">
        <f aca="false">+C83+1</f>
        <v>82</v>
      </c>
      <c r="D84" s="4" t="n">
        <v>13</v>
      </c>
      <c r="E84" s="4" t="n">
        <v>1</v>
      </c>
      <c r="F84" s="4" t="n">
        <v>5</v>
      </c>
      <c r="G84" s="4" t="n">
        <f aca="false">SUM(D84:F84)</f>
        <v>19</v>
      </c>
      <c r="H84" s="4" t="n">
        <v>9</v>
      </c>
      <c r="I84" s="4" t="n">
        <v>6</v>
      </c>
      <c r="K84" s="4" t="n">
        <f aca="false">SUM(H84:J84)</f>
        <v>15</v>
      </c>
      <c r="L84" s="4" t="n">
        <f aca="false">D84-H84</f>
        <v>4</v>
      </c>
      <c r="M84" s="4" t="n">
        <f aca="false">E84-I84</f>
        <v>-5</v>
      </c>
      <c r="N84" s="4" t="n">
        <f aca="false">F84-J84</f>
        <v>5</v>
      </c>
      <c r="O84" s="4" t="n">
        <f aca="false">G84-K84</f>
        <v>4</v>
      </c>
      <c r="P84" s="35" t="n">
        <f aca="false">+O84/G84</f>
        <v>0.210526315789474</v>
      </c>
    </row>
    <row r="85" customFormat="false" ht="12.8" hidden="false" customHeight="false" outlineLevel="0" collapsed="false">
      <c r="A85" s="4" t="s">
        <v>254</v>
      </c>
      <c r="B85" s="4" t="s">
        <v>255</v>
      </c>
      <c r="C85" s="4" t="n">
        <f aca="false">+C84+1</f>
        <v>83</v>
      </c>
      <c r="D85" s="4" t="n">
        <v>13</v>
      </c>
      <c r="E85" s="4" t="n">
        <v>6</v>
      </c>
      <c r="G85" s="4" t="n">
        <f aca="false">SUM(D85:F85)</f>
        <v>19</v>
      </c>
      <c r="H85" s="4" t="n">
        <v>9</v>
      </c>
      <c r="I85" s="4" t="n">
        <v>6</v>
      </c>
      <c r="K85" s="4" t="n">
        <f aca="false">SUM(H85:J85)</f>
        <v>15</v>
      </c>
      <c r="L85" s="4" t="n">
        <f aca="false">D85-H85</f>
        <v>4</v>
      </c>
      <c r="M85" s="4" t="n">
        <f aca="false">E85-I85</f>
        <v>0</v>
      </c>
      <c r="N85" s="4" t="n">
        <f aca="false">F85-J85</f>
        <v>0</v>
      </c>
      <c r="O85" s="4" t="n">
        <f aca="false">G85-K85</f>
        <v>4</v>
      </c>
      <c r="P85" s="35" t="n">
        <f aca="false">+O85/G85</f>
        <v>0.210526315789474</v>
      </c>
    </row>
    <row r="86" customFormat="false" ht="12.8" hidden="false" customHeight="false" outlineLevel="0" collapsed="false">
      <c r="A86" s="4" t="s">
        <v>256</v>
      </c>
      <c r="B86" s="4" t="s">
        <v>257</v>
      </c>
      <c r="C86" s="4" t="n">
        <f aca="false">+C85+1</f>
        <v>84</v>
      </c>
      <c r="D86" s="4" t="n">
        <v>16</v>
      </c>
      <c r="E86" s="4" t="n">
        <v>2</v>
      </c>
      <c r="G86" s="4" t="n">
        <f aca="false">SUM(D86:F86)</f>
        <v>18</v>
      </c>
      <c r="H86" s="4" t="n">
        <v>4</v>
      </c>
      <c r="K86" s="4" t="n">
        <f aca="false">SUM(H86:J86)</f>
        <v>4</v>
      </c>
      <c r="L86" s="4" t="n">
        <f aca="false">D86-H86</f>
        <v>12</v>
      </c>
      <c r="M86" s="4" t="n">
        <f aca="false">E86-I86</f>
        <v>2</v>
      </c>
      <c r="N86" s="4" t="n">
        <f aca="false">F86-J86</f>
        <v>0</v>
      </c>
      <c r="O86" s="4" t="n">
        <f aca="false">G86-K86</f>
        <v>14</v>
      </c>
      <c r="P86" s="35" t="n">
        <f aca="false">+O86/G86</f>
        <v>0.777777777777778</v>
      </c>
    </row>
    <row r="87" customFormat="false" ht="12.8" hidden="false" customHeight="false" outlineLevel="0" collapsed="false">
      <c r="A87" s="4" t="s">
        <v>258</v>
      </c>
      <c r="B87" s="4" t="s">
        <v>259</v>
      </c>
      <c r="C87" s="4" t="n">
        <f aca="false">+C86+1</f>
        <v>85</v>
      </c>
      <c r="D87" s="4" t="n">
        <v>12</v>
      </c>
      <c r="E87" s="4" t="n">
        <v>6</v>
      </c>
      <c r="G87" s="4" t="n">
        <f aca="false">SUM(D87:F87)</f>
        <v>18</v>
      </c>
      <c r="H87" s="4" t="n">
        <v>4</v>
      </c>
      <c r="I87" s="4" t="n">
        <v>3</v>
      </c>
      <c r="K87" s="4" t="n">
        <f aca="false">SUM(H87:J87)</f>
        <v>7</v>
      </c>
      <c r="L87" s="4" t="n">
        <f aca="false">D87-H87</f>
        <v>8</v>
      </c>
      <c r="M87" s="4" t="n">
        <f aca="false">E87-I87</f>
        <v>3</v>
      </c>
      <c r="N87" s="4" t="n">
        <f aca="false">F87-J87</f>
        <v>0</v>
      </c>
      <c r="O87" s="4" t="n">
        <f aca="false">G87-K87</f>
        <v>11</v>
      </c>
      <c r="P87" s="35" t="n">
        <f aca="false">+O87/G87</f>
        <v>0.611111111111111</v>
      </c>
    </row>
    <row r="88" customFormat="false" ht="12.8" hidden="false" customHeight="false" outlineLevel="0" collapsed="false">
      <c r="A88" s="4" t="s">
        <v>260</v>
      </c>
      <c r="B88" s="4" t="s">
        <v>261</v>
      </c>
      <c r="C88" s="4" t="n">
        <f aca="false">+C87+1</f>
        <v>86</v>
      </c>
      <c r="D88" s="4" t="n">
        <v>9</v>
      </c>
      <c r="E88" s="4" t="n">
        <v>7</v>
      </c>
      <c r="F88" s="4" t="n">
        <v>1</v>
      </c>
      <c r="G88" s="4" t="n">
        <f aca="false">SUM(D88:F88)</f>
        <v>17</v>
      </c>
      <c r="H88" s="4" t="n">
        <v>4</v>
      </c>
      <c r="I88" s="4" t="n">
        <v>3</v>
      </c>
      <c r="K88" s="4" t="n">
        <f aca="false">SUM(H88:J88)</f>
        <v>7</v>
      </c>
      <c r="L88" s="4" t="n">
        <f aca="false">D88-H88</f>
        <v>5</v>
      </c>
      <c r="M88" s="4" t="n">
        <f aca="false">E88-I88</f>
        <v>4</v>
      </c>
      <c r="N88" s="4" t="n">
        <f aca="false">F88-J88</f>
        <v>1</v>
      </c>
      <c r="O88" s="4" t="n">
        <f aca="false">G88-K88</f>
        <v>10</v>
      </c>
      <c r="P88" s="35" t="n">
        <f aca="false">+O88/G88</f>
        <v>0.588235294117647</v>
      </c>
    </row>
    <row r="89" customFormat="false" ht="12.8" hidden="false" customHeight="false" outlineLevel="0" collapsed="false">
      <c r="A89" s="4" t="s">
        <v>262</v>
      </c>
      <c r="B89" s="4" t="s">
        <v>263</v>
      </c>
      <c r="C89" s="4" t="n">
        <f aca="false">+C88+1</f>
        <v>87</v>
      </c>
      <c r="D89" s="4" t="n">
        <v>10</v>
      </c>
      <c r="E89" s="4" t="n">
        <v>5</v>
      </c>
      <c r="F89" s="4" t="n">
        <v>1</v>
      </c>
      <c r="G89" s="4" t="n">
        <f aca="false">SUM(D89:F89)</f>
        <v>16</v>
      </c>
      <c r="H89" s="4" t="n">
        <v>4</v>
      </c>
      <c r="I89" s="4" t="n">
        <v>5</v>
      </c>
      <c r="K89" s="4" t="n">
        <f aca="false">SUM(H89:J89)</f>
        <v>9</v>
      </c>
      <c r="L89" s="4" t="n">
        <f aca="false">D89-H89</f>
        <v>6</v>
      </c>
      <c r="M89" s="4" t="n">
        <f aca="false">E89-I89</f>
        <v>0</v>
      </c>
      <c r="N89" s="4" t="n">
        <f aca="false">F89-J89</f>
        <v>1</v>
      </c>
      <c r="O89" s="4" t="n">
        <f aca="false">G89-K89</f>
        <v>7</v>
      </c>
      <c r="P89" s="35" t="n">
        <f aca="false">+O89/G89</f>
        <v>0.4375</v>
      </c>
    </row>
    <row r="90" customFormat="false" ht="12.8" hidden="false" customHeight="false" outlineLevel="0" collapsed="false">
      <c r="A90" s="4" t="s">
        <v>264</v>
      </c>
      <c r="B90" s="4" t="s">
        <v>265</v>
      </c>
      <c r="C90" s="4" t="n">
        <f aca="false">+C89+1</f>
        <v>88</v>
      </c>
      <c r="D90" s="4" t="n">
        <v>11</v>
      </c>
      <c r="E90" s="4" t="n">
        <v>5</v>
      </c>
      <c r="G90" s="4" t="n">
        <f aca="false">SUM(D90:F90)</f>
        <v>16</v>
      </c>
      <c r="H90" s="4" t="n">
        <v>4</v>
      </c>
      <c r="I90" s="4" t="n">
        <v>1</v>
      </c>
      <c r="K90" s="4" t="n">
        <f aca="false">SUM(H90:J90)</f>
        <v>5</v>
      </c>
      <c r="L90" s="4" t="n">
        <f aca="false">D90-H90</f>
        <v>7</v>
      </c>
      <c r="M90" s="4" t="n">
        <f aca="false">E90-I90</f>
        <v>4</v>
      </c>
      <c r="N90" s="4" t="n">
        <f aca="false">F90-J90</f>
        <v>0</v>
      </c>
      <c r="O90" s="4" t="n">
        <f aca="false">G90-K90</f>
        <v>11</v>
      </c>
      <c r="P90" s="35" t="n">
        <f aca="false">+O90/G90</f>
        <v>0.6875</v>
      </c>
    </row>
    <row r="91" customFormat="false" ht="12.8" hidden="false" customHeight="false" outlineLevel="0" collapsed="false">
      <c r="A91" s="4" t="s">
        <v>266</v>
      </c>
      <c r="B91" s="4" t="s">
        <v>267</v>
      </c>
      <c r="C91" s="4" t="n">
        <f aca="false">+C90+1</f>
        <v>89</v>
      </c>
      <c r="D91" s="4" t="n">
        <v>11</v>
      </c>
      <c r="E91" s="4" t="n">
        <v>3</v>
      </c>
      <c r="G91" s="4" t="n">
        <f aca="false">SUM(D91:F91)</f>
        <v>14</v>
      </c>
      <c r="H91" s="4" t="n">
        <v>1</v>
      </c>
      <c r="K91" s="4" t="n">
        <f aca="false">SUM(H91:J91)</f>
        <v>1</v>
      </c>
      <c r="L91" s="4" t="n">
        <f aca="false">D91-H91</f>
        <v>10</v>
      </c>
      <c r="M91" s="4" t="n">
        <f aca="false">E91-I91</f>
        <v>3</v>
      </c>
      <c r="N91" s="4" t="n">
        <f aca="false">F91-J91</f>
        <v>0</v>
      </c>
      <c r="O91" s="4" t="n">
        <f aca="false">G91-K91</f>
        <v>13</v>
      </c>
      <c r="P91" s="35" t="n">
        <f aca="false">+O91/G91</f>
        <v>0.928571428571429</v>
      </c>
    </row>
    <row r="92" customFormat="false" ht="12.8" hidden="false" customHeight="false" outlineLevel="0" collapsed="false">
      <c r="A92" s="4" t="s">
        <v>268</v>
      </c>
      <c r="B92" s="4" t="s">
        <v>269</v>
      </c>
      <c r="C92" s="4" t="n">
        <f aca="false">+C91+1</f>
        <v>90</v>
      </c>
      <c r="D92" s="4" t="n">
        <v>6</v>
      </c>
      <c r="E92" s="4" t="n">
        <v>8</v>
      </c>
      <c r="G92" s="4" t="n">
        <f aca="false">SUM(D92:F92)</f>
        <v>14</v>
      </c>
      <c r="K92" s="4" t="n">
        <f aca="false">SUM(H92:J92)</f>
        <v>0</v>
      </c>
      <c r="L92" s="4" t="n">
        <f aca="false">D92-H92</f>
        <v>6</v>
      </c>
      <c r="M92" s="4" t="n">
        <f aca="false">E92-I92</f>
        <v>8</v>
      </c>
      <c r="N92" s="4" t="n">
        <f aca="false">F92-J92</f>
        <v>0</v>
      </c>
      <c r="O92" s="4" t="n">
        <f aca="false">G92-K92</f>
        <v>14</v>
      </c>
      <c r="P92" s="35" t="n">
        <f aca="false">+O92/G92</f>
        <v>1</v>
      </c>
    </row>
    <row r="93" customFormat="false" ht="12.8" hidden="false" customHeight="false" outlineLevel="0" collapsed="false">
      <c r="A93" s="4" t="s">
        <v>270</v>
      </c>
      <c r="B93" s="4" t="s">
        <v>271</v>
      </c>
      <c r="C93" s="4" t="n">
        <f aca="false">+C92+1</f>
        <v>91</v>
      </c>
      <c r="D93" s="4" t="n">
        <v>7</v>
      </c>
      <c r="E93" s="4" t="n">
        <v>7</v>
      </c>
      <c r="G93" s="4" t="n">
        <f aca="false">SUM(D93:F93)</f>
        <v>14</v>
      </c>
      <c r="I93" s="4" t="n">
        <v>1</v>
      </c>
      <c r="K93" s="4" t="n">
        <f aca="false">SUM(H93:J93)</f>
        <v>1</v>
      </c>
      <c r="L93" s="4" t="n">
        <f aca="false">D93-H93</f>
        <v>7</v>
      </c>
      <c r="M93" s="4" t="n">
        <f aca="false">E93-I93</f>
        <v>6</v>
      </c>
      <c r="N93" s="4" t="n">
        <f aca="false">F93-J93</f>
        <v>0</v>
      </c>
      <c r="O93" s="4" t="n">
        <f aca="false">G93-K93</f>
        <v>13</v>
      </c>
      <c r="P93" s="35" t="n">
        <f aca="false">+O93/G93</f>
        <v>0.928571428571429</v>
      </c>
    </row>
    <row r="94" customFormat="false" ht="12.8" hidden="false" customHeight="false" outlineLevel="0" collapsed="false">
      <c r="A94" s="4" t="s">
        <v>272</v>
      </c>
      <c r="B94" s="4" t="s">
        <v>273</v>
      </c>
      <c r="C94" s="4" t="n">
        <f aca="false">+C93+1</f>
        <v>92</v>
      </c>
      <c r="D94" s="4" t="n">
        <v>11</v>
      </c>
      <c r="E94" s="4" t="n">
        <v>1</v>
      </c>
      <c r="G94" s="4" t="n">
        <f aca="false">SUM(D94:F94)</f>
        <v>12</v>
      </c>
      <c r="H94" s="4" t="n">
        <v>3</v>
      </c>
      <c r="I94" s="4" t="n">
        <v>1</v>
      </c>
      <c r="K94" s="4" t="n">
        <f aca="false">SUM(H94:J94)</f>
        <v>4</v>
      </c>
      <c r="L94" s="4" t="n">
        <f aca="false">D94-H94</f>
        <v>8</v>
      </c>
      <c r="M94" s="4" t="n">
        <f aca="false">E94-I94</f>
        <v>0</v>
      </c>
      <c r="N94" s="4" t="n">
        <f aca="false">F94-J94</f>
        <v>0</v>
      </c>
      <c r="O94" s="4" t="n">
        <f aca="false">G94-K94</f>
        <v>8</v>
      </c>
      <c r="P94" s="35" t="n">
        <f aca="false">+O94/G94</f>
        <v>0.666666666666667</v>
      </c>
    </row>
    <row r="95" customFormat="false" ht="12.8" hidden="false" customHeight="false" outlineLevel="0" collapsed="false">
      <c r="A95" s="4" t="s">
        <v>274</v>
      </c>
      <c r="B95" s="4" t="s">
        <v>275</v>
      </c>
      <c r="C95" s="4" t="n">
        <f aca="false">+C94+1</f>
        <v>93</v>
      </c>
      <c r="D95" s="4" t="n">
        <v>7</v>
      </c>
      <c r="E95" s="4" t="n">
        <v>3</v>
      </c>
      <c r="G95" s="4" t="n">
        <f aca="false">SUM(D95:F95)</f>
        <v>10</v>
      </c>
      <c r="H95" s="4" t="n">
        <v>2</v>
      </c>
      <c r="I95" s="4" t="n">
        <v>2</v>
      </c>
      <c r="K95" s="4" t="n">
        <f aca="false">SUM(H95:J95)</f>
        <v>4</v>
      </c>
      <c r="L95" s="4" t="n">
        <f aca="false">D95-H95</f>
        <v>5</v>
      </c>
      <c r="M95" s="4" t="n">
        <f aca="false">E95-I95</f>
        <v>1</v>
      </c>
      <c r="N95" s="4" t="n">
        <f aca="false">F95-J95</f>
        <v>0</v>
      </c>
      <c r="O95" s="4" t="n">
        <f aca="false">G95-K95</f>
        <v>6</v>
      </c>
      <c r="P95" s="35" t="n">
        <f aca="false">+O95/G95</f>
        <v>0.6</v>
      </c>
    </row>
    <row r="96" customFormat="false" ht="12.8" hidden="false" customHeight="false" outlineLevel="0" collapsed="false">
      <c r="A96" s="4" t="s">
        <v>276</v>
      </c>
      <c r="B96" s="4" t="s">
        <v>277</v>
      </c>
      <c r="C96" s="4" t="n">
        <f aca="false">+C95+1</f>
        <v>94</v>
      </c>
      <c r="D96" s="4" t="n">
        <v>7</v>
      </c>
      <c r="E96" s="4" t="n">
        <v>2</v>
      </c>
      <c r="G96" s="4" t="n">
        <f aca="false">SUM(D96:F96)</f>
        <v>9</v>
      </c>
      <c r="H96" s="4" t="n">
        <v>9</v>
      </c>
      <c r="I96" s="4" t="n">
        <v>3</v>
      </c>
      <c r="K96" s="4" t="n">
        <f aca="false">SUM(H96:J96)</f>
        <v>12</v>
      </c>
      <c r="L96" s="4" t="n">
        <f aca="false">D96-H96</f>
        <v>-2</v>
      </c>
      <c r="M96" s="4" t="n">
        <f aca="false">E96-I96</f>
        <v>-1</v>
      </c>
      <c r="N96" s="4" t="n">
        <f aca="false">F96-J96</f>
        <v>0</v>
      </c>
      <c r="O96" s="4" t="n">
        <f aca="false">G96-K96</f>
        <v>-3</v>
      </c>
      <c r="P96" s="35" t="n">
        <f aca="false">+O96/G96</f>
        <v>-0.333333333333333</v>
      </c>
    </row>
    <row r="97" customFormat="false" ht="12.8" hidden="false" customHeight="false" outlineLevel="0" collapsed="false">
      <c r="A97" s="4" t="s">
        <v>278</v>
      </c>
      <c r="B97" s="4" t="s">
        <v>279</v>
      </c>
      <c r="C97" s="4" t="n">
        <f aca="false">+C96+1</f>
        <v>95</v>
      </c>
      <c r="D97" s="4" t="n">
        <v>4</v>
      </c>
      <c r="E97" s="4" t="n">
        <v>5</v>
      </c>
      <c r="G97" s="4" t="n">
        <f aca="false">SUM(D97:F97)</f>
        <v>9</v>
      </c>
      <c r="H97" s="4" t="n">
        <v>3</v>
      </c>
      <c r="I97" s="4" t="n">
        <v>2</v>
      </c>
      <c r="K97" s="4" t="n">
        <f aca="false">SUM(H97:J97)</f>
        <v>5</v>
      </c>
      <c r="L97" s="4" t="n">
        <f aca="false">D97-H97</f>
        <v>1</v>
      </c>
      <c r="M97" s="4" t="n">
        <f aca="false">E97-I97</f>
        <v>3</v>
      </c>
      <c r="N97" s="4" t="n">
        <f aca="false">F97-J97</f>
        <v>0</v>
      </c>
      <c r="O97" s="4" t="n">
        <f aca="false">G97-K97</f>
        <v>4</v>
      </c>
      <c r="P97" s="35" t="n">
        <f aca="false">+O97/G97</f>
        <v>0.444444444444444</v>
      </c>
    </row>
    <row r="98" customFormat="false" ht="12.8" hidden="false" customHeight="false" outlineLevel="0" collapsed="false">
      <c r="A98" s="4" t="s">
        <v>280</v>
      </c>
      <c r="B98" s="4" t="s">
        <v>281</v>
      </c>
      <c r="C98" s="4" t="n">
        <f aca="false">+C97+1</f>
        <v>96</v>
      </c>
      <c r="D98" s="4" t="n">
        <v>4</v>
      </c>
      <c r="E98" s="4" t="n">
        <v>4</v>
      </c>
      <c r="G98" s="4" t="n">
        <f aca="false">SUM(D98:F98)</f>
        <v>8</v>
      </c>
      <c r="K98" s="4" t="n">
        <f aca="false">SUM(H98:J98)</f>
        <v>0</v>
      </c>
      <c r="L98" s="4" t="n">
        <f aca="false">D98-H98</f>
        <v>4</v>
      </c>
      <c r="M98" s="4" t="n">
        <f aca="false">E98-I98</f>
        <v>4</v>
      </c>
      <c r="N98" s="4" t="n">
        <f aca="false">F98-J98</f>
        <v>0</v>
      </c>
      <c r="O98" s="4" t="n">
        <f aca="false">G98-K98</f>
        <v>8</v>
      </c>
      <c r="P98" s="35" t="n">
        <f aca="false">+O98/G98</f>
        <v>1</v>
      </c>
    </row>
    <row r="99" customFormat="false" ht="12.8" hidden="false" customHeight="false" outlineLevel="0" collapsed="false">
      <c r="A99" s="4" t="s">
        <v>282</v>
      </c>
      <c r="B99" s="4" t="s">
        <v>283</v>
      </c>
      <c r="C99" s="4" t="n">
        <f aca="false">+C98+1</f>
        <v>97</v>
      </c>
      <c r="D99" s="4" t="n">
        <v>4</v>
      </c>
      <c r="E99" s="4" t="n">
        <v>2</v>
      </c>
      <c r="F99" s="4" t="n">
        <v>1</v>
      </c>
      <c r="G99" s="4" t="n">
        <f aca="false">SUM(D99:F99)</f>
        <v>7</v>
      </c>
      <c r="H99" s="4" t="n">
        <v>3</v>
      </c>
      <c r="I99" s="4" t="n">
        <v>2</v>
      </c>
      <c r="K99" s="4" t="n">
        <f aca="false">SUM(H99:J99)</f>
        <v>5</v>
      </c>
      <c r="L99" s="4" t="n">
        <f aca="false">D99-H99</f>
        <v>1</v>
      </c>
      <c r="M99" s="4" t="n">
        <f aca="false">E99-I99</f>
        <v>0</v>
      </c>
      <c r="N99" s="4" t="n">
        <f aca="false">F99-J99</f>
        <v>1</v>
      </c>
      <c r="O99" s="4" t="n">
        <f aca="false">G99-K99</f>
        <v>2</v>
      </c>
      <c r="P99" s="35" t="n">
        <f aca="false">+O99/G99</f>
        <v>0.285714285714286</v>
      </c>
    </row>
    <row r="100" customFormat="false" ht="12.8" hidden="false" customHeight="false" outlineLevel="0" collapsed="false">
      <c r="A100" s="4" t="s">
        <v>284</v>
      </c>
      <c r="B100" s="4" t="s">
        <v>285</v>
      </c>
      <c r="C100" s="4" t="n">
        <f aca="false">+C99+1</f>
        <v>98</v>
      </c>
      <c r="D100" s="4" t="n">
        <v>5</v>
      </c>
      <c r="E100" s="4" t="n">
        <v>2</v>
      </c>
      <c r="G100" s="4" t="n">
        <f aca="false">SUM(D100:F100)</f>
        <v>7</v>
      </c>
      <c r="H100" s="4" t="n">
        <v>1</v>
      </c>
      <c r="I100" s="4" t="n">
        <v>2</v>
      </c>
      <c r="K100" s="4" t="n">
        <f aca="false">SUM(H100:J100)</f>
        <v>3</v>
      </c>
      <c r="L100" s="4" t="n">
        <f aca="false">D100-H100</f>
        <v>4</v>
      </c>
      <c r="M100" s="4" t="n">
        <f aca="false">E100-I100</f>
        <v>0</v>
      </c>
      <c r="N100" s="4" t="n">
        <f aca="false">F100-J100</f>
        <v>0</v>
      </c>
      <c r="O100" s="4" t="n">
        <f aca="false">G100-K100</f>
        <v>4</v>
      </c>
      <c r="P100" s="35" t="n">
        <f aca="false">+O100/G100</f>
        <v>0.571428571428571</v>
      </c>
    </row>
    <row r="101" customFormat="false" ht="12.8" hidden="false" customHeight="false" outlineLevel="0" collapsed="false">
      <c r="A101" s="4" t="s">
        <v>286</v>
      </c>
      <c r="B101" s="4" t="s">
        <v>287</v>
      </c>
      <c r="C101" s="4" t="n">
        <f aca="false">+C100+1</f>
        <v>99</v>
      </c>
      <c r="D101" s="4" t="n">
        <v>3</v>
      </c>
      <c r="E101" s="4" t="n">
        <v>4</v>
      </c>
      <c r="G101" s="4" t="n">
        <f aca="false">SUM(D101:F101)</f>
        <v>7</v>
      </c>
      <c r="H101" s="4" t="n">
        <v>1</v>
      </c>
      <c r="I101" s="4" t="n">
        <v>2</v>
      </c>
      <c r="K101" s="4" t="n">
        <f aca="false">SUM(H101:J101)</f>
        <v>3</v>
      </c>
      <c r="L101" s="4" t="n">
        <f aca="false">D101-H101</f>
        <v>2</v>
      </c>
      <c r="M101" s="4" t="n">
        <f aca="false">E101-I101</f>
        <v>2</v>
      </c>
      <c r="N101" s="4" t="n">
        <f aca="false">F101-J101</f>
        <v>0</v>
      </c>
      <c r="O101" s="4" t="n">
        <f aca="false">G101-K101</f>
        <v>4</v>
      </c>
      <c r="P101" s="35" t="n">
        <f aca="false">+O101/G101</f>
        <v>0.571428571428571</v>
      </c>
    </row>
    <row r="102" customFormat="false" ht="12.8" hidden="false" customHeight="false" outlineLevel="0" collapsed="false">
      <c r="A102" s="4" t="s">
        <v>288</v>
      </c>
      <c r="B102" s="4" t="s">
        <v>289</v>
      </c>
      <c r="C102" s="4" t="n">
        <f aca="false">+C101+1</f>
        <v>100</v>
      </c>
      <c r="D102" s="4" t="n">
        <v>6</v>
      </c>
      <c r="G102" s="4" t="n">
        <f aca="false">SUM(D102:F102)</f>
        <v>6</v>
      </c>
      <c r="I102" s="4" t="n">
        <v>1</v>
      </c>
      <c r="P102" s="35"/>
    </row>
    <row r="103" customFormat="false" ht="12.8" hidden="false" customHeight="false" outlineLevel="0" collapsed="false">
      <c r="A103" s="4" t="s">
        <v>290</v>
      </c>
      <c r="B103" s="4" t="s">
        <v>291</v>
      </c>
      <c r="C103" s="4" t="n">
        <f aca="false">+C102+1</f>
        <v>101</v>
      </c>
      <c r="D103" s="4" t="n">
        <v>1</v>
      </c>
      <c r="E103" s="4" t="n">
        <v>5</v>
      </c>
      <c r="G103" s="4" t="n">
        <f aca="false">SUM(D103:F103)</f>
        <v>6</v>
      </c>
      <c r="H103" s="4" t="n">
        <v>1</v>
      </c>
      <c r="I103" s="4" t="n">
        <v>3</v>
      </c>
      <c r="K103" s="4" t="n">
        <f aca="false">SUM(H103:J103)</f>
        <v>4</v>
      </c>
      <c r="L103" s="4" t="n">
        <f aca="false">D103-H103</f>
        <v>0</v>
      </c>
      <c r="M103" s="4" t="n">
        <f aca="false">E103-I103</f>
        <v>2</v>
      </c>
      <c r="N103" s="4" t="n">
        <f aca="false">F103-J103</f>
        <v>0</v>
      </c>
      <c r="O103" s="4" t="n">
        <f aca="false">G103-K103</f>
        <v>2</v>
      </c>
      <c r="P103" s="35" t="n">
        <f aca="false">+O103/G103</f>
        <v>0.333333333333333</v>
      </c>
    </row>
    <row r="104" customFormat="false" ht="12.8" hidden="false" customHeight="false" outlineLevel="0" collapsed="false">
      <c r="A104" s="4" t="s">
        <v>292</v>
      </c>
      <c r="B104" s="4" t="s">
        <v>293</v>
      </c>
      <c r="C104" s="4" t="n">
        <f aca="false">+C103+1</f>
        <v>102</v>
      </c>
      <c r="D104" s="4" t="n">
        <v>1</v>
      </c>
      <c r="E104" s="4" t="n">
        <v>4</v>
      </c>
      <c r="G104" s="4" t="n">
        <f aca="false">SUM(D104:F104)</f>
        <v>5</v>
      </c>
      <c r="H104" s="4" t="n">
        <v>1</v>
      </c>
      <c r="K104" s="4" t="n">
        <f aca="false">SUM(H104:J104)</f>
        <v>1</v>
      </c>
      <c r="L104" s="4" t="n">
        <f aca="false">D104-H104</f>
        <v>0</v>
      </c>
      <c r="M104" s="4" t="n">
        <f aca="false">E104-I104</f>
        <v>4</v>
      </c>
      <c r="N104" s="4" t="n">
        <f aca="false">F104-J104</f>
        <v>0</v>
      </c>
      <c r="O104" s="4" t="n">
        <f aca="false">G104-K104</f>
        <v>4</v>
      </c>
      <c r="P104" s="35" t="n">
        <f aca="false">+O104/G104</f>
        <v>0.8</v>
      </c>
    </row>
    <row r="105" customFormat="false" ht="12.8" hidden="false" customHeight="false" outlineLevel="0" collapsed="false">
      <c r="A105" s="4" t="s">
        <v>294</v>
      </c>
      <c r="B105" s="4" t="s">
        <v>295</v>
      </c>
      <c r="C105" s="4" t="n">
        <f aca="false">+C104+1</f>
        <v>103</v>
      </c>
      <c r="D105" s="4" t="n">
        <v>2</v>
      </c>
      <c r="E105" s="4" t="n">
        <v>1</v>
      </c>
      <c r="F105" s="4" t="n">
        <v>1</v>
      </c>
      <c r="G105" s="4" t="n">
        <f aca="false">SUM(D105:F105)</f>
        <v>4</v>
      </c>
      <c r="J105" s="4" t="n">
        <v>1</v>
      </c>
      <c r="K105" s="4" t="n">
        <f aca="false">SUM(H105:J105)</f>
        <v>1</v>
      </c>
      <c r="L105" s="4" t="n">
        <f aca="false">D105-H105</f>
        <v>2</v>
      </c>
      <c r="M105" s="4" t="n">
        <f aca="false">E105-I105</f>
        <v>1</v>
      </c>
      <c r="N105" s="4" t="n">
        <f aca="false">F105-J105</f>
        <v>0</v>
      </c>
      <c r="O105" s="4" t="n">
        <f aca="false">G105-K105</f>
        <v>3</v>
      </c>
      <c r="P105" s="35" t="n">
        <f aca="false">+O105/G105</f>
        <v>0.75</v>
      </c>
    </row>
    <row r="106" customFormat="false" ht="12.8" hidden="false" customHeight="false" outlineLevel="0" collapsed="false">
      <c r="A106" s="4" t="s">
        <v>296</v>
      </c>
      <c r="B106" s="4" t="s">
        <v>297</v>
      </c>
      <c r="C106" s="4" t="n">
        <f aca="false">+C105+1</f>
        <v>104</v>
      </c>
      <c r="D106" s="4" t="n">
        <v>3</v>
      </c>
      <c r="E106" s="4" t="n">
        <v>1</v>
      </c>
      <c r="G106" s="4" t="n">
        <f aca="false">SUM(D106:F106)</f>
        <v>4</v>
      </c>
      <c r="H106" s="4" t="n">
        <v>3</v>
      </c>
      <c r="I106" s="4" t="n">
        <v>1</v>
      </c>
      <c r="K106" s="4" t="n">
        <f aca="false">SUM(H106:J106)</f>
        <v>4</v>
      </c>
      <c r="L106" s="4" t="n">
        <f aca="false">D106-H106</f>
        <v>0</v>
      </c>
      <c r="M106" s="4" t="n">
        <f aca="false">E106-I106</f>
        <v>0</v>
      </c>
      <c r="N106" s="4" t="n">
        <f aca="false">F106-J106</f>
        <v>0</v>
      </c>
      <c r="O106" s="4" t="n">
        <f aca="false">G106-K106</f>
        <v>0</v>
      </c>
      <c r="P106" s="35" t="n">
        <f aca="false">+O106/G106</f>
        <v>0</v>
      </c>
    </row>
    <row r="107" customFormat="false" ht="12.8" hidden="false" customHeight="false" outlineLevel="0" collapsed="false">
      <c r="A107" s="4" t="s">
        <v>298</v>
      </c>
      <c r="B107" s="4" t="s">
        <v>299</v>
      </c>
      <c r="C107" s="4" t="n">
        <f aca="false">+C106+1</f>
        <v>105</v>
      </c>
      <c r="D107" s="4" t="n">
        <v>2</v>
      </c>
      <c r="E107" s="4" t="n">
        <v>1</v>
      </c>
      <c r="F107" s="4" t="n">
        <v>1</v>
      </c>
      <c r="G107" s="4" t="n">
        <f aca="false">SUM(D107:F107)</f>
        <v>4</v>
      </c>
      <c r="I107" s="4" t="n">
        <v>1</v>
      </c>
      <c r="J107" s="4" t="n">
        <v>1</v>
      </c>
      <c r="K107" s="4" t="n">
        <f aca="false">SUM(H107:J107)</f>
        <v>2</v>
      </c>
      <c r="L107" s="4" t="n">
        <f aca="false">D107-H107</f>
        <v>2</v>
      </c>
      <c r="M107" s="4" t="n">
        <f aca="false">E107-I107</f>
        <v>0</v>
      </c>
      <c r="N107" s="4" t="n">
        <f aca="false">F107-J107</f>
        <v>0</v>
      </c>
      <c r="O107" s="4" t="n">
        <f aca="false">G107-K107</f>
        <v>2</v>
      </c>
      <c r="P107" s="35" t="n">
        <f aca="false">+O107/G107</f>
        <v>0.5</v>
      </c>
    </row>
    <row r="108" customFormat="false" ht="12.8" hidden="false" customHeight="false" outlineLevel="0" collapsed="false">
      <c r="A108" s="4" t="s">
        <v>300</v>
      </c>
      <c r="B108" s="4" t="s">
        <v>301</v>
      </c>
      <c r="C108" s="4" t="n">
        <f aca="false">+C107+1</f>
        <v>106</v>
      </c>
      <c r="D108" s="4" t="n">
        <v>3</v>
      </c>
      <c r="E108" s="4" t="n">
        <v>1</v>
      </c>
      <c r="G108" s="4" t="n">
        <f aca="false">SUM(D108:F108)</f>
        <v>4</v>
      </c>
      <c r="H108" s="4" t="n">
        <v>3</v>
      </c>
      <c r="I108" s="4" t="n">
        <v>1</v>
      </c>
      <c r="K108" s="4" t="n">
        <f aca="false">SUM(H108:J108)</f>
        <v>4</v>
      </c>
      <c r="L108" s="4" t="n">
        <f aca="false">D108-H108</f>
        <v>0</v>
      </c>
      <c r="M108" s="4" t="n">
        <f aca="false">E108-I108</f>
        <v>0</v>
      </c>
      <c r="N108" s="4" t="n">
        <f aca="false">F108-J108</f>
        <v>0</v>
      </c>
      <c r="O108" s="4" t="n">
        <f aca="false">G108-K108</f>
        <v>0</v>
      </c>
      <c r="P108" s="35" t="n">
        <f aca="false">+O108/G108</f>
        <v>0</v>
      </c>
    </row>
    <row r="109" customFormat="false" ht="12.8" hidden="false" customHeight="false" outlineLevel="0" collapsed="false">
      <c r="A109" s="36" t="s">
        <v>302</v>
      </c>
      <c r="B109" s="36" t="s">
        <v>303</v>
      </c>
      <c r="C109" s="4" t="n">
        <f aca="false">+C108+1</f>
        <v>107</v>
      </c>
      <c r="D109" s="36" t="n">
        <v>2</v>
      </c>
      <c r="E109" s="36" t="n">
        <v>1</v>
      </c>
      <c r="F109" s="36" t="n">
        <v>1</v>
      </c>
      <c r="G109" s="4" t="n">
        <f aca="false">SUM(D109:F109)</f>
        <v>4</v>
      </c>
      <c r="H109" s="36" t="s">
        <v>304</v>
      </c>
      <c r="I109" s="36" t="s">
        <v>304</v>
      </c>
      <c r="J109" s="36" t="s">
        <v>304</v>
      </c>
      <c r="K109" s="4" t="n">
        <f aca="false">SUM(H109:J109)</f>
        <v>0</v>
      </c>
      <c r="L109" s="36"/>
      <c r="M109" s="36"/>
      <c r="N109" s="36"/>
      <c r="O109" s="36"/>
      <c r="P109" s="36"/>
    </row>
    <row r="110" customFormat="false" ht="12.8" hidden="false" customHeight="false" outlineLevel="0" collapsed="false">
      <c r="A110" s="36" t="s">
        <v>305</v>
      </c>
      <c r="B110" s="36" t="s">
        <v>306</v>
      </c>
      <c r="C110" s="4" t="n">
        <f aca="false">+C109+1</f>
        <v>108</v>
      </c>
      <c r="D110" s="36" t="n">
        <v>1</v>
      </c>
      <c r="E110" s="36" t="n">
        <v>2</v>
      </c>
      <c r="F110" s="36"/>
      <c r="G110" s="4" t="n">
        <f aca="false">SUM(D110:F110)</f>
        <v>3</v>
      </c>
      <c r="H110" s="36"/>
      <c r="I110" s="36"/>
      <c r="J110" s="36"/>
      <c r="L110" s="36"/>
      <c r="M110" s="36"/>
      <c r="N110" s="36"/>
      <c r="O110" s="36"/>
      <c r="P110" s="36"/>
    </row>
    <row r="111" customFormat="false" ht="12.8" hidden="false" customHeight="false" outlineLevel="0" collapsed="false">
      <c r="A111" s="4" t="s">
        <v>307</v>
      </c>
      <c r="B111" s="4" t="s">
        <v>308</v>
      </c>
      <c r="C111" s="4" t="n">
        <f aca="false">+C110+1</f>
        <v>109</v>
      </c>
      <c r="D111" s="4" t="n">
        <v>2</v>
      </c>
      <c r="E111" s="4" t="n">
        <v>1</v>
      </c>
      <c r="G111" s="4" t="n">
        <f aca="false">SUM(D111:F111)</f>
        <v>3</v>
      </c>
      <c r="H111" s="4" t="n">
        <v>2</v>
      </c>
      <c r="I111" s="4" t="n">
        <v>1</v>
      </c>
      <c r="K111" s="4" t="n">
        <f aca="false">SUM(H111:J111)</f>
        <v>3</v>
      </c>
      <c r="L111" s="4" t="n">
        <f aca="false">D111-H111</f>
        <v>0</v>
      </c>
      <c r="M111" s="4" t="n">
        <f aca="false">E111-I111</f>
        <v>0</v>
      </c>
      <c r="N111" s="4" t="n">
        <f aca="false">F111-J111</f>
        <v>0</v>
      </c>
      <c r="O111" s="4" t="n">
        <f aca="false">G111-K111</f>
        <v>0</v>
      </c>
      <c r="P111" s="35" t="n">
        <f aca="false">+O111/G111</f>
        <v>0</v>
      </c>
    </row>
    <row r="112" customFormat="false" ht="12.8" hidden="false" customHeight="false" outlineLevel="0" collapsed="false">
      <c r="A112" s="4" t="s">
        <v>309</v>
      </c>
      <c r="B112" s="4" t="s">
        <v>310</v>
      </c>
      <c r="C112" s="4" t="n">
        <f aca="false">+C111+1</f>
        <v>110</v>
      </c>
      <c r="D112" s="4" t="n">
        <v>1</v>
      </c>
      <c r="E112" s="4" t="n">
        <v>2</v>
      </c>
      <c r="G112" s="4" t="n">
        <f aca="false">SUM(D112:F112)</f>
        <v>3</v>
      </c>
      <c r="H112" s="4" t="n">
        <v>1</v>
      </c>
      <c r="K112" s="4" t="n">
        <f aca="false">SUM(H112:J112)</f>
        <v>1</v>
      </c>
      <c r="L112" s="4" t="n">
        <f aca="false">D112-H112</f>
        <v>0</v>
      </c>
      <c r="M112" s="4" t="n">
        <f aca="false">E112-I112</f>
        <v>2</v>
      </c>
      <c r="N112" s="4" t="n">
        <f aca="false">F112-J112</f>
        <v>0</v>
      </c>
      <c r="O112" s="4" t="n">
        <f aca="false">G112-K112</f>
        <v>2</v>
      </c>
      <c r="P112" s="35" t="n">
        <f aca="false">+O112/G112</f>
        <v>0.666666666666667</v>
      </c>
    </row>
    <row r="113" customFormat="false" ht="12.8" hidden="false" customHeight="false" outlineLevel="0" collapsed="false">
      <c r="A113" s="4" t="s">
        <v>311</v>
      </c>
      <c r="B113" s="4" t="s">
        <v>312</v>
      </c>
      <c r="C113" s="4" t="n">
        <f aca="false">+C112+1</f>
        <v>111</v>
      </c>
      <c r="D113" s="4" t="n">
        <v>3</v>
      </c>
      <c r="G113" s="4" t="n">
        <f aca="false">SUM(D113:F113)</f>
        <v>3</v>
      </c>
      <c r="K113" s="4" t="n">
        <f aca="false">SUM(H113:J113)</f>
        <v>0</v>
      </c>
      <c r="L113" s="4" t="n">
        <f aca="false">D113-H113</f>
        <v>3</v>
      </c>
      <c r="M113" s="4" t="n">
        <f aca="false">E113-I113</f>
        <v>0</v>
      </c>
      <c r="N113" s="4" t="n">
        <f aca="false">F113-J113</f>
        <v>0</v>
      </c>
      <c r="O113" s="4" t="n">
        <f aca="false">G113-K113</f>
        <v>3</v>
      </c>
      <c r="P113" s="35" t="n">
        <f aca="false">+O113/G113</f>
        <v>1</v>
      </c>
    </row>
    <row r="114" customFormat="false" ht="12.8" hidden="false" customHeight="false" outlineLevel="0" collapsed="false">
      <c r="A114" s="4" t="s">
        <v>313</v>
      </c>
      <c r="B114" s="4" t="s">
        <v>314</v>
      </c>
      <c r="C114" s="4" t="n">
        <f aca="false">+C113+1</f>
        <v>112</v>
      </c>
      <c r="D114" s="4" t="n">
        <v>3</v>
      </c>
      <c r="G114" s="4" t="n">
        <f aca="false">SUM(D114:F114)</f>
        <v>3</v>
      </c>
      <c r="H114" s="4" t="n">
        <v>2</v>
      </c>
      <c r="K114" s="4" t="n">
        <f aca="false">SUM(H114:J114)</f>
        <v>2</v>
      </c>
      <c r="L114" s="4" t="n">
        <f aca="false">D114-H114</f>
        <v>1</v>
      </c>
      <c r="M114" s="4" t="n">
        <f aca="false">E114-I114</f>
        <v>0</v>
      </c>
      <c r="N114" s="4" t="n">
        <f aca="false">F114-J114</f>
        <v>0</v>
      </c>
      <c r="O114" s="4" t="n">
        <f aca="false">G114-K114</f>
        <v>1</v>
      </c>
      <c r="P114" s="35" t="n">
        <f aca="false">+O114/G114</f>
        <v>0.333333333333333</v>
      </c>
    </row>
    <row r="115" customFormat="false" ht="12.8" hidden="false" customHeight="false" outlineLevel="0" collapsed="false">
      <c r="A115" s="4" t="s">
        <v>315</v>
      </c>
      <c r="B115" s="4" t="s">
        <v>316</v>
      </c>
      <c r="C115" s="4" t="n">
        <f aca="false">+C114+1</f>
        <v>113</v>
      </c>
      <c r="D115" s="4" t="n">
        <v>1</v>
      </c>
      <c r="E115" s="4" t="n">
        <v>2</v>
      </c>
      <c r="G115" s="4" t="n">
        <f aca="false">SUM(D115:F115)</f>
        <v>3</v>
      </c>
      <c r="H115" s="4" t="n">
        <v>1</v>
      </c>
      <c r="I115" s="4" t="n">
        <v>1</v>
      </c>
      <c r="K115" s="4" t="n">
        <f aca="false">SUM(H115:J115)</f>
        <v>2</v>
      </c>
      <c r="L115" s="4" t="n">
        <f aca="false">D115-H115</f>
        <v>0</v>
      </c>
      <c r="M115" s="4" t="n">
        <f aca="false">E115-I115</f>
        <v>1</v>
      </c>
      <c r="N115" s="4" t="n">
        <f aca="false">F115-J115</f>
        <v>0</v>
      </c>
      <c r="O115" s="4" t="n">
        <f aca="false">G115-K115</f>
        <v>1</v>
      </c>
      <c r="P115" s="35" t="n">
        <f aca="false">+O115/G115</f>
        <v>0.333333333333333</v>
      </c>
    </row>
    <row r="116" customFormat="false" ht="12.8" hidden="false" customHeight="false" outlineLevel="0" collapsed="false">
      <c r="A116" s="4" t="s">
        <v>317</v>
      </c>
      <c r="B116" s="4" t="s">
        <v>318</v>
      </c>
      <c r="C116" s="4" t="n">
        <f aca="false">+C115+1</f>
        <v>114</v>
      </c>
      <c r="D116" s="4" t="n">
        <v>3</v>
      </c>
      <c r="G116" s="4" t="n">
        <f aca="false">SUM(D116:F116)</f>
        <v>3</v>
      </c>
      <c r="K116" s="4" t="n">
        <f aca="false">SUM(H116:J116)</f>
        <v>0</v>
      </c>
      <c r="L116" s="4" t="n">
        <f aca="false">D116-H116</f>
        <v>3</v>
      </c>
      <c r="M116" s="4" t="n">
        <f aca="false">E116-I116</f>
        <v>0</v>
      </c>
      <c r="N116" s="4" t="n">
        <f aca="false">F116-J116</f>
        <v>0</v>
      </c>
      <c r="O116" s="4" t="n">
        <f aca="false">G116-K116</f>
        <v>3</v>
      </c>
      <c r="P116" s="35" t="n">
        <f aca="false">+O116/G116</f>
        <v>1</v>
      </c>
    </row>
    <row r="117" customFormat="false" ht="12.8" hidden="false" customHeight="false" outlineLevel="0" collapsed="false">
      <c r="A117" s="4" t="s">
        <v>319</v>
      </c>
      <c r="B117" s="4" t="s">
        <v>320</v>
      </c>
      <c r="C117" s="4" t="n">
        <f aca="false">+C116+1</f>
        <v>115</v>
      </c>
      <c r="D117" s="4" t="n">
        <v>2</v>
      </c>
      <c r="E117" s="4" t="n">
        <v>1</v>
      </c>
      <c r="G117" s="4" t="n">
        <f aca="false">SUM(D117:F117)</f>
        <v>3</v>
      </c>
      <c r="H117" s="4" t="n">
        <v>1</v>
      </c>
      <c r="K117" s="4" t="n">
        <f aca="false">SUM(H117:J117)</f>
        <v>1</v>
      </c>
      <c r="L117" s="4" t="n">
        <f aca="false">D117-H117</f>
        <v>1</v>
      </c>
      <c r="M117" s="4" t="n">
        <f aca="false">E117-I117</f>
        <v>1</v>
      </c>
      <c r="N117" s="4" t="n">
        <f aca="false">F117-J117</f>
        <v>0</v>
      </c>
      <c r="O117" s="4" t="n">
        <f aca="false">G117-K117</f>
        <v>2</v>
      </c>
      <c r="P117" s="35" t="n">
        <f aca="false">+O117/G117</f>
        <v>0.666666666666667</v>
      </c>
    </row>
    <row r="118" customFormat="false" ht="12.8" hidden="false" customHeight="false" outlineLevel="0" collapsed="false">
      <c r="A118" s="36" t="s">
        <v>321</v>
      </c>
      <c r="B118" s="36" t="s">
        <v>322</v>
      </c>
      <c r="C118" s="4" t="n">
        <f aca="false">+C117+1</f>
        <v>116</v>
      </c>
      <c r="D118" s="36" t="n">
        <v>2</v>
      </c>
      <c r="E118" s="36" t="n">
        <v>1</v>
      </c>
      <c r="F118" s="36"/>
      <c r="G118" s="4" t="n">
        <f aca="false">SUM(D118:F118)</f>
        <v>3</v>
      </c>
      <c r="H118" s="36" t="s">
        <v>304</v>
      </c>
      <c r="I118" s="36" t="n">
        <v>1</v>
      </c>
      <c r="J118" s="36" t="s">
        <v>304</v>
      </c>
      <c r="K118" s="4" t="n">
        <f aca="false">SUM(H118:J118)</f>
        <v>1</v>
      </c>
      <c r="L118" s="36"/>
      <c r="M118" s="36"/>
      <c r="N118" s="36"/>
      <c r="O118" s="36"/>
      <c r="P118" s="36"/>
    </row>
    <row r="119" customFormat="false" ht="12.8" hidden="false" customHeight="false" outlineLevel="0" collapsed="false">
      <c r="A119" s="4" t="s">
        <v>323</v>
      </c>
      <c r="B119" s="4" t="s">
        <v>324</v>
      </c>
      <c r="C119" s="4" t="n">
        <f aca="false">+C118+1</f>
        <v>117</v>
      </c>
      <c r="D119" s="4" t="n">
        <v>2</v>
      </c>
      <c r="E119" s="4" t="n">
        <v>1</v>
      </c>
      <c r="G119" s="4" t="n">
        <f aca="false">SUM(D119:F119)</f>
        <v>3</v>
      </c>
      <c r="H119" s="4" t="n">
        <v>2</v>
      </c>
      <c r="I119" s="4" t="n">
        <v>1</v>
      </c>
    </row>
    <row r="120" customFormat="false" ht="12.8" hidden="false" customHeight="false" outlineLevel="0" collapsed="false">
      <c r="A120" s="4" t="s">
        <v>325</v>
      </c>
      <c r="B120" s="4" t="s">
        <v>326</v>
      </c>
      <c r="C120" s="4" t="n">
        <f aca="false">+C119+1</f>
        <v>118</v>
      </c>
      <c r="D120" s="4" t="n">
        <v>2</v>
      </c>
      <c r="G120" s="4" t="n">
        <f aca="false">SUM(D120:F120)</f>
        <v>2</v>
      </c>
      <c r="H120" s="4" t="n">
        <v>2</v>
      </c>
      <c r="K120" s="4" t="n">
        <f aca="false">SUM(H120:J120)</f>
        <v>2</v>
      </c>
      <c r="L120" s="4" t="n">
        <f aca="false">D120-H120</f>
        <v>0</v>
      </c>
      <c r="M120" s="4" t="n">
        <f aca="false">E120-I120</f>
        <v>0</v>
      </c>
      <c r="N120" s="4" t="n">
        <f aca="false">F120-J120</f>
        <v>0</v>
      </c>
      <c r="O120" s="4" t="n">
        <f aca="false">G120-K120</f>
        <v>0</v>
      </c>
      <c r="P120" s="35" t="n">
        <f aca="false">+O120/G120</f>
        <v>0</v>
      </c>
    </row>
    <row r="121" customFormat="false" ht="12.8" hidden="false" customHeight="false" outlineLevel="0" collapsed="false">
      <c r="A121" s="4" t="s">
        <v>327</v>
      </c>
      <c r="B121" s="4" t="s">
        <v>328</v>
      </c>
      <c r="C121" s="4" t="n">
        <f aca="false">+C120+1</f>
        <v>119</v>
      </c>
      <c r="D121" s="4" t="n">
        <v>1</v>
      </c>
      <c r="E121" s="4" t="n">
        <v>1</v>
      </c>
      <c r="G121" s="4" t="n">
        <f aca="false">SUM(D121:F121)</f>
        <v>2</v>
      </c>
      <c r="K121" s="4" t="n">
        <f aca="false">SUM(H121:J121)</f>
        <v>0</v>
      </c>
      <c r="L121" s="4" t="n">
        <f aca="false">D121-H121</f>
        <v>1</v>
      </c>
      <c r="M121" s="4" t="n">
        <f aca="false">E121-I121</f>
        <v>1</v>
      </c>
      <c r="N121" s="4" t="n">
        <f aca="false">F121-J121</f>
        <v>0</v>
      </c>
      <c r="O121" s="4" t="n">
        <f aca="false">G121-K121</f>
        <v>2</v>
      </c>
      <c r="P121" s="35" t="n">
        <f aca="false">+O121/G121</f>
        <v>1</v>
      </c>
    </row>
    <row r="122" customFormat="false" ht="12.8" hidden="false" customHeight="false" outlineLevel="0" collapsed="false">
      <c r="A122" s="4" t="s">
        <v>329</v>
      </c>
      <c r="B122" s="4" t="s">
        <v>330</v>
      </c>
      <c r="C122" s="4" t="n">
        <f aca="false">+C121+1</f>
        <v>120</v>
      </c>
      <c r="D122" s="4" t="n">
        <v>2</v>
      </c>
      <c r="G122" s="4" t="n">
        <f aca="false">SUM(D122:F122)</f>
        <v>2</v>
      </c>
      <c r="H122" s="4" t="n">
        <f aca="false">SUM(E122:G122)</f>
        <v>2</v>
      </c>
      <c r="I122" s="4" t="n">
        <v>1</v>
      </c>
      <c r="K122" s="4" t="n">
        <f aca="false">SUM(H122:J122)</f>
        <v>3</v>
      </c>
      <c r="L122" s="4" t="n">
        <f aca="false">D122-H122</f>
        <v>0</v>
      </c>
      <c r="M122" s="4" t="n">
        <f aca="false">E122-I122</f>
        <v>-1</v>
      </c>
      <c r="N122" s="4" t="n">
        <f aca="false">F122-J122</f>
        <v>0</v>
      </c>
      <c r="O122" s="4" t="n">
        <f aca="false">G122-K122</f>
        <v>-1</v>
      </c>
      <c r="P122" s="35" t="n">
        <f aca="false">+O122/G122</f>
        <v>-0.5</v>
      </c>
    </row>
    <row r="123" customFormat="false" ht="12.8" hidden="false" customHeight="false" outlineLevel="0" collapsed="false">
      <c r="A123" s="4" t="s">
        <v>327</v>
      </c>
      <c r="B123" s="4" t="s">
        <v>331</v>
      </c>
      <c r="C123" s="4" t="n">
        <f aca="false">+C122+1</f>
        <v>121</v>
      </c>
      <c r="E123" s="4" t="n">
        <v>2</v>
      </c>
      <c r="G123" s="4" t="n">
        <v>2</v>
      </c>
    </row>
    <row r="124" customFormat="false" ht="12.8" hidden="false" customHeight="false" outlineLevel="0" collapsed="false">
      <c r="A124" s="4" t="s">
        <v>332</v>
      </c>
      <c r="B124" s="4" t="s">
        <v>333</v>
      </c>
      <c r="C124" s="4" t="n">
        <f aca="false">+C123+1</f>
        <v>122</v>
      </c>
      <c r="D124" s="4" t="n">
        <v>2</v>
      </c>
      <c r="G124" s="4" t="n">
        <v>2</v>
      </c>
    </row>
    <row r="125" customFormat="false" ht="12.8" hidden="false" customHeight="false" outlineLevel="0" collapsed="false">
      <c r="A125" s="4" t="s">
        <v>334</v>
      </c>
      <c r="B125" s="4" t="s">
        <v>335</v>
      </c>
      <c r="C125" s="4" t="n">
        <f aca="false">+C124+1</f>
        <v>123</v>
      </c>
      <c r="E125" s="4" t="n">
        <v>2</v>
      </c>
      <c r="G125" s="4" t="n">
        <v>2</v>
      </c>
    </row>
    <row r="126" customFormat="false" ht="12.8" hidden="false" customHeight="false" outlineLevel="0" collapsed="false">
      <c r="A126" s="4" t="s">
        <v>336</v>
      </c>
      <c r="B126" s="4" t="s">
        <v>337</v>
      </c>
      <c r="C126" s="4" t="n">
        <f aca="false">+C125+1</f>
        <v>124</v>
      </c>
      <c r="D126" s="4" t="n">
        <v>1</v>
      </c>
      <c r="G126" s="4" t="n">
        <f aca="false">SUM(D126:F126)</f>
        <v>1</v>
      </c>
      <c r="H126" s="4" t="n">
        <v>1</v>
      </c>
      <c r="K126" s="4" t="n">
        <f aca="false">SUM(H126:J126)</f>
        <v>1</v>
      </c>
      <c r="L126" s="4" t="n">
        <f aca="false">D126-H126</f>
        <v>0</v>
      </c>
      <c r="M126" s="4" t="n">
        <f aca="false">E126-I126</f>
        <v>0</v>
      </c>
      <c r="N126" s="4" t="n">
        <f aca="false">F126-J126</f>
        <v>0</v>
      </c>
      <c r="O126" s="4" t="n">
        <f aca="false">G126-K126</f>
        <v>0</v>
      </c>
      <c r="P126" s="35" t="n">
        <f aca="false">+O126/G126</f>
        <v>0</v>
      </c>
    </row>
    <row r="127" customFormat="false" ht="12.8" hidden="false" customHeight="false" outlineLevel="0" collapsed="false">
      <c r="A127" s="4" t="s">
        <v>338</v>
      </c>
      <c r="B127" s="4" t="s">
        <v>339</v>
      </c>
      <c r="C127" s="4" t="n">
        <f aca="false">+C126+1</f>
        <v>125</v>
      </c>
      <c r="D127" s="4" t="n">
        <v>1</v>
      </c>
      <c r="G127" s="4" t="n">
        <f aca="false">SUM(D127:F127)</f>
        <v>1</v>
      </c>
      <c r="H127" s="4" t="n">
        <v>1</v>
      </c>
      <c r="K127" s="4" t="n">
        <f aca="false">SUM(H127:J127)</f>
        <v>1</v>
      </c>
      <c r="L127" s="4" t="n">
        <f aca="false">D127-H127</f>
        <v>0</v>
      </c>
      <c r="M127" s="4" t="n">
        <f aca="false">E127-I127</f>
        <v>0</v>
      </c>
      <c r="N127" s="4" t="n">
        <f aca="false">F127-J127</f>
        <v>0</v>
      </c>
      <c r="O127" s="4" t="n">
        <f aca="false">G127-K127</f>
        <v>0</v>
      </c>
      <c r="P127" s="35" t="n">
        <f aca="false">+O127/G127</f>
        <v>0</v>
      </c>
    </row>
    <row r="128" customFormat="false" ht="12.8" hidden="false" customHeight="false" outlineLevel="0" collapsed="false">
      <c r="A128" s="36" t="s">
        <v>340</v>
      </c>
      <c r="B128" s="36" t="s">
        <v>341</v>
      </c>
      <c r="C128" s="4" t="n">
        <f aca="false">+C127+1</f>
        <v>126</v>
      </c>
      <c r="D128" s="36" t="s">
        <v>304</v>
      </c>
      <c r="E128" s="36"/>
      <c r="F128" s="36" t="n">
        <v>1</v>
      </c>
      <c r="G128" s="4" t="n">
        <f aca="false">SUM(D128:F128)</f>
        <v>1</v>
      </c>
      <c r="H128" s="36" t="s">
        <v>304</v>
      </c>
      <c r="I128" s="36" t="s">
        <v>304</v>
      </c>
      <c r="J128" s="36" t="n">
        <v>1</v>
      </c>
      <c r="K128" s="4" t="n">
        <f aca="false">SUM(H128:J128)</f>
        <v>1</v>
      </c>
      <c r="L128" s="36"/>
      <c r="M128" s="36"/>
      <c r="N128" s="36"/>
      <c r="O128" s="36"/>
      <c r="P128" s="36"/>
    </row>
    <row r="129" customFormat="false" ht="12.8" hidden="false" customHeight="false" outlineLevel="0" collapsed="false">
      <c r="A129" s="4" t="s">
        <v>342</v>
      </c>
      <c r="B129" s="4" t="s">
        <v>343</v>
      </c>
      <c r="C129" s="4" t="n">
        <f aca="false">+C128+1</f>
        <v>127</v>
      </c>
      <c r="D129" s="4" t="n">
        <v>1</v>
      </c>
      <c r="G129" s="4" t="n">
        <f aca="false">SUM(D129:F129)</f>
        <v>1</v>
      </c>
      <c r="H129" s="4" t="n">
        <v>1</v>
      </c>
      <c r="K129" s="4" t="n">
        <f aca="false">SUM(H129:J129)</f>
        <v>1</v>
      </c>
      <c r="L129" s="4" t="n">
        <f aca="false">D129-H129</f>
        <v>0</v>
      </c>
      <c r="M129" s="4" t="n">
        <f aca="false">E129-I129</f>
        <v>0</v>
      </c>
      <c r="N129" s="4" t="n">
        <f aca="false">F129-J129</f>
        <v>0</v>
      </c>
      <c r="O129" s="4" t="n">
        <f aca="false">G129-K129</f>
        <v>0</v>
      </c>
      <c r="P129" s="35" t="n">
        <f aca="false">+O129/G129</f>
        <v>0</v>
      </c>
    </row>
    <row r="130" customFormat="false" ht="12.8" hidden="false" customHeight="false" outlineLevel="0" collapsed="false">
      <c r="A130" s="4" t="s">
        <v>344</v>
      </c>
      <c r="B130" s="4" t="s">
        <v>345</v>
      </c>
      <c r="C130" s="4" t="n">
        <f aca="false">+C129+1</f>
        <v>128</v>
      </c>
      <c r="D130" s="4" t="n">
        <v>1</v>
      </c>
      <c r="G130" s="4" t="n">
        <f aca="false">SUM(D130:F130)</f>
        <v>1</v>
      </c>
      <c r="H130" s="4" t="n">
        <v>1</v>
      </c>
      <c r="K130" s="4" t="n">
        <f aca="false">SUM(H130:J130)</f>
        <v>1</v>
      </c>
      <c r="L130" s="4" t="n">
        <f aca="false">D130-H130</f>
        <v>0</v>
      </c>
      <c r="M130" s="4" t="n">
        <f aca="false">E130-I130</f>
        <v>0</v>
      </c>
      <c r="N130" s="4" t="n">
        <f aca="false">F130-J130</f>
        <v>0</v>
      </c>
      <c r="O130" s="4" t="n">
        <f aca="false">G130-K130</f>
        <v>0</v>
      </c>
      <c r="P130" s="35" t="n">
        <f aca="false">+O130/G130</f>
        <v>0</v>
      </c>
    </row>
    <row r="131" customFormat="false" ht="12.8" hidden="false" customHeight="false" outlineLevel="0" collapsed="false">
      <c r="A131" s="4" t="s">
        <v>346</v>
      </c>
      <c r="B131" s="4" t="s">
        <v>347</v>
      </c>
      <c r="C131" s="4" t="n">
        <f aca="false">+C130+1</f>
        <v>129</v>
      </c>
      <c r="D131" s="4" t="n">
        <v>1</v>
      </c>
      <c r="G131" s="4" t="n">
        <f aca="false">SUM(D131:F131)</f>
        <v>1</v>
      </c>
      <c r="H131" s="4" t="n">
        <v>1</v>
      </c>
      <c r="K131" s="4" t="n">
        <f aca="false">SUM(H131:J131)</f>
        <v>1</v>
      </c>
      <c r="L131" s="4" t="n">
        <f aca="false">D131-H131</f>
        <v>0</v>
      </c>
      <c r="M131" s="4" t="n">
        <f aca="false">E131-I131</f>
        <v>0</v>
      </c>
      <c r="N131" s="4" t="n">
        <f aca="false">F131-J131</f>
        <v>0</v>
      </c>
      <c r="O131" s="4" t="n">
        <f aca="false">G131-K131</f>
        <v>0</v>
      </c>
      <c r="P131" s="35" t="n">
        <f aca="false">+O131/G131</f>
        <v>0</v>
      </c>
    </row>
    <row r="132" customFormat="false" ht="12.8" hidden="false" customHeight="false" outlineLevel="0" collapsed="false">
      <c r="A132" s="4" t="s">
        <v>348</v>
      </c>
      <c r="B132" s="4" t="s">
        <v>349</v>
      </c>
      <c r="C132" s="4" t="n">
        <f aca="false">+C131+1</f>
        <v>130</v>
      </c>
      <c r="E132" s="4" t="n">
        <v>1</v>
      </c>
      <c r="G132" s="4" t="n">
        <v>1</v>
      </c>
      <c r="I132" s="4" t="n">
        <v>1</v>
      </c>
    </row>
    <row r="133" customFormat="false" ht="12.8" hidden="false" customHeight="false" outlineLevel="0" collapsed="false">
      <c r="A133" s="4" t="s">
        <v>350</v>
      </c>
      <c r="B133" s="4" t="s">
        <v>351</v>
      </c>
      <c r="C133" s="4" t="n">
        <f aca="false">+C132+1</f>
        <v>131</v>
      </c>
      <c r="D133" s="4" t="n">
        <v>1</v>
      </c>
      <c r="G133" s="4" t="n">
        <v>1</v>
      </c>
      <c r="H133" s="4" t="n">
        <v>1</v>
      </c>
    </row>
    <row r="134" customFormat="false" ht="12.8" hidden="false" customHeight="false" outlineLevel="0" collapsed="false">
      <c r="A134" s="4" t="s">
        <v>352</v>
      </c>
      <c r="B134" s="4" t="s">
        <v>353</v>
      </c>
      <c r="C134" s="4" t="n">
        <f aca="false">+C133+1</f>
        <v>132</v>
      </c>
      <c r="D134" s="4" t="n">
        <v>1</v>
      </c>
      <c r="G134" s="4" t="n">
        <v>1</v>
      </c>
      <c r="H134" s="4" t="n">
        <v>1</v>
      </c>
    </row>
    <row r="135" customFormat="false" ht="12.8" hidden="false" customHeight="false" outlineLevel="0" collapsed="false">
      <c r="B135" s="4" t="s">
        <v>354</v>
      </c>
      <c r="C135" s="4" t="n">
        <f aca="false">+C134+1</f>
        <v>133</v>
      </c>
      <c r="D135" s="4" t="n">
        <v>1</v>
      </c>
      <c r="G135" s="4" t="n">
        <v>1</v>
      </c>
      <c r="H135" s="4" t="n">
        <v>1</v>
      </c>
    </row>
    <row r="136" customFormat="false" ht="12.8" hidden="false" customHeight="false" outlineLevel="0" collapsed="false">
      <c r="A136" s="4" t="s">
        <v>355</v>
      </c>
      <c r="B136" s="4" t="s">
        <v>356</v>
      </c>
      <c r="C136" s="4" t="n">
        <f aca="false">+C135+1</f>
        <v>134</v>
      </c>
      <c r="E136" s="4" t="n">
        <v>1</v>
      </c>
      <c r="G136" s="4" t="n">
        <v>1</v>
      </c>
      <c r="I136" s="4" t="n">
        <v>1</v>
      </c>
    </row>
    <row r="137" customFormat="false" ht="12.8" hidden="false" customHeight="false" outlineLevel="0" collapsed="false">
      <c r="A137" s="4" t="s">
        <v>357</v>
      </c>
      <c r="B137" s="4" t="s">
        <v>358</v>
      </c>
      <c r="C137" s="4" t="n">
        <f aca="false">+C136+1</f>
        <v>135</v>
      </c>
      <c r="E137" s="4" t="n">
        <v>1</v>
      </c>
      <c r="G137" s="4" t="n">
        <v>1</v>
      </c>
      <c r="I137" s="4" t="n">
        <v>1</v>
      </c>
    </row>
    <row r="138" customFormat="false" ht="12.8" hidden="false" customHeight="false" outlineLevel="0" collapsed="false">
      <c r="A138" s="4" t="s">
        <v>359</v>
      </c>
      <c r="B138" s="4" t="s">
        <v>360</v>
      </c>
      <c r="C138" s="4" t="n">
        <f aca="false">+C137+1</f>
        <v>136</v>
      </c>
      <c r="D138" s="4" t="n">
        <v>1</v>
      </c>
      <c r="G138" s="4" t="n">
        <v>1</v>
      </c>
      <c r="H138" s="4" t="n">
        <v>1</v>
      </c>
    </row>
    <row r="139" customFormat="false" ht="12.8" hidden="false" customHeight="false" outlineLevel="0" collapsed="false">
      <c r="A139" s="4" t="s">
        <v>361</v>
      </c>
      <c r="B139" s="4" t="s">
        <v>362</v>
      </c>
      <c r="C139" s="4" t="n">
        <f aca="false">+C138+1</f>
        <v>137</v>
      </c>
      <c r="G139" s="4" t="n">
        <f aca="false">SUM(D139:F139)</f>
        <v>0</v>
      </c>
      <c r="K139" s="4" t="n">
        <f aca="false">SUM(H139:J139)</f>
        <v>0</v>
      </c>
      <c r="L139" s="4" t="n">
        <f aca="false">D139-H139</f>
        <v>0</v>
      </c>
      <c r="M139" s="4" t="n">
        <f aca="false">E139-I139</f>
        <v>0</v>
      </c>
      <c r="N139" s="4" t="n">
        <f aca="false">F139-J139</f>
        <v>0</v>
      </c>
      <c r="O139" s="4" t="n">
        <f aca="false">G139-K139</f>
        <v>0</v>
      </c>
      <c r="P139" s="35" t="e">
        <f aca="false">+O139/G139</f>
        <v>#DIV/0!</v>
      </c>
    </row>
    <row r="140" customFormat="false" ht="12.8" hidden="false" customHeight="false" outlineLevel="0" collapsed="false">
      <c r="A140" s="4" t="s">
        <v>363</v>
      </c>
      <c r="B140" s="4" t="s">
        <v>364</v>
      </c>
      <c r="C140" s="4" t="n">
        <f aca="false">+C139+1</f>
        <v>138</v>
      </c>
      <c r="E140" s="4" t="n">
        <v>2</v>
      </c>
    </row>
  </sheetData>
  <autoFilter ref="A1:P140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3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D118" activeCellId="0" sqref="D118"/>
    </sheetView>
  </sheetViews>
  <sheetFormatPr defaultColWidth="11.53515625" defaultRowHeight="12.8" zeroHeight="false" outlineLevelRow="0" outlineLevelCol="0"/>
  <cols>
    <col collapsed="false" customWidth="false" hidden="false" outlineLevel="0" max="3" min="1" style="4" width="11.53"/>
    <col collapsed="false" customWidth="false" hidden="false" outlineLevel="0" max="4" min="4" style="1" width="11.53"/>
  </cols>
  <sheetData>
    <row r="1" customFormat="false" ht="12.8" hidden="false" customHeight="false" outlineLevel="0" collapsed="false">
      <c r="A1" s="4" t="s">
        <v>81</v>
      </c>
      <c r="B1" s="4" t="s">
        <v>82</v>
      </c>
      <c r="C1" s="4" t="s">
        <v>60</v>
      </c>
      <c r="D1" s="37" t="s">
        <v>365</v>
      </c>
      <c r="E1" s="30" t="s">
        <v>366</v>
      </c>
    </row>
    <row r="2" customFormat="false" ht="12.8" hidden="false" customHeight="false" outlineLevel="0" collapsed="false">
      <c r="A2" s="4" t="s">
        <v>60</v>
      </c>
      <c r="B2" s="4" t="s">
        <v>84</v>
      </c>
      <c r="C2" s="4" t="n">
        <v>66233</v>
      </c>
      <c r="D2" s="38" t="n">
        <v>132280</v>
      </c>
      <c r="E2" s="39" t="n">
        <f aca="false">+C2/D2*100</f>
        <v>50.0703054127608</v>
      </c>
    </row>
    <row r="3" customFormat="false" ht="12.8" hidden="false" customHeight="false" outlineLevel="0" collapsed="false">
      <c r="A3" s="4" t="s">
        <v>91</v>
      </c>
      <c r="B3" s="4" t="s">
        <v>92</v>
      </c>
      <c r="C3" s="4" t="n">
        <v>7172</v>
      </c>
      <c r="D3" s="40" t="n">
        <v>7990</v>
      </c>
      <c r="E3" s="39" t="n">
        <f aca="false">+C3/D3*100</f>
        <v>89.7622027534418</v>
      </c>
    </row>
    <row r="4" customFormat="false" ht="12.8" hidden="false" customHeight="false" outlineLevel="0" collapsed="false">
      <c r="A4" s="4" t="s">
        <v>93</v>
      </c>
      <c r="B4" s="4" t="s">
        <v>94</v>
      </c>
      <c r="C4" s="4" t="n">
        <v>6568</v>
      </c>
      <c r="D4" s="37" t="n">
        <v>10590</v>
      </c>
      <c r="E4" s="39" t="n">
        <f aca="false">+C4/D4*100</f>
        <v>62.0207743153919</v>
      </c>
    </row>
    <row r="5" customFormat="false" ht="12.8" hidden="false" customHeight="false" outlineLevel="0" collapsed="false">
      <c r="A5" s="4" t="s">
        <v>95</v>
      </c>
      <c r="B5" s="4" t="s">
        <v>96</v>
      </c>
      <c r="C5" s="4" t="n">
        <v>5941</v>
      </c>
      <c r="D5" s="40" t="n">
        <v>9605</v>
      </c>
      <c r="E5" s="39" t="n">
        <f aca="false">+C5/D5*100</f>
        <v>61.8532014575742</v>
      </c>
    </row>
    <row r="6" customFormat="false" ht="12.8" hidden="false" customHeight="false" outlineLevel="0" collapsed="false">
      <c r="A6" s="4" t="s">
        <v>97</v>
      </c>
      <c r="B6" s="4" t="s">
        <v>98</v>
      </c>
      <c r="C6" s="4" t="n">
        <v>5118</v>
      </c>
      <c r="D6" s="40" t="n">
        <v>7180</v>
      </c>
      <c r="E6" s="39" t="n">
        <f aca="false">+C6/D6*100</f>
        <v>71.2813370473538</v>
      </c>
    </row>
    <row r="7" customFormat="false" ht="12.8" hidden="false" customHeight="false" outlineLevel="0" collapsed="false">
      <c r="A7" s="4" t="s">
        <v>99</v>
      </c>
      <c r="B7" s="4" t="s">
        <v>100</v>
      </c>
      <c r="C7" s="4" t="n">
        <v>3784</v>
      </c>
      <c r="D7" s="40" t="n">
        <v>5120</v>
      </c>
      <c r="E7" s="39" t="n">
        <f aca="false">+C7/D7*100</f>
        <v>73.90625</v>
      </c>
    </row>
    <row r="8" customFormat="false" ht="12.8" hidden="false" customHeight="false" outlineLevel="0" collapsed="false">
      <c r="A8" s="4" t="s">
        <v>101</v>
      </c>
      <c r="B8" s="4" t="s">
        <v>102</v>
      </c>
      <c r="C8" s="4" t="n">
        <v>2642</v>
      </c>
      <c r="D8" s="40" t="n">
        <v>3240</v>
      </c>
      <c r="E8" s="39" t="n">
        <f aca="false">+C8/D8*100</f>
        <v>81.5432098765432</v>
      </c>
    </row>
    <row r="9" customFormat="false" ht="12.8" hidden="false" customHeight="false" outlineLevel="0" collapsed="false">
      <c r="A9" s="4" t="s">
        <v>103</v>
      </c>
      <c r="B9" s="4" t="s">
        <v>104</v>
      </c>
      <c r="C9" s="4" t="n">
        <v>2308</v>
      </c>
      <c r="D9" s="40" t="n">
        <v>3520</v>
      </c>
      <c r="E9" s="39" t="n">
        <f aca="false">+C9/D9*100</f>
        <v>65.5681818181818</v>
      </c>
    </row>
    <row r="10" customFormat="false" ht="12.8" hidden="false" customHeight="false" outlineLevel="0" collapsed="false">
      <c r="A10" s="4" t="s">
        <v>105</v>
      </c>
      <c r="B10" s="4" t="s">
        <v>106</v>
      </c>
      <c r="C10" s="4" t="n">
        <v>2153</v>
      </c>
      <c r="D10" s="40" t="n">
        <v>5375</v>
      </c>
      <c r="E10" s="39" t="n">
        <f aca="false">+C10/D10*100</f>
        <v>40.0558139534884</v>
      </c>
    </row>
    <row r="11" customFormat="false" ht="12.8" hidden="false" customHeight="false" outlineLevel="0" collapsed="false">
      <c r="A11" s="4" t="s">
        <v>107</v>
      </c>
      <c r="B11" s="4" t="s">
        <v>108</v>
      </c>
      <c r="C11" s="4" t="n">
        <v>2117</v>
      </c>
      <c r="D11" s="40" t="n">
        <v>2730</v>
      </c>
      <c r="E11" s="39" t="n">
        <f aca="false">+C11/D11*100</f>
        <v>77.5457875457876</v>
      </c>
    </row>
    <row r="12" customFormat="false" ht="12.8" hidden="false" customHeight="false" outlineLevel="0" collapsed="false">
      <c r="A12" s="4" t="s">
        <v>109</v>
      </c>
      <c r="B12" s="4" t="s">
        <v>110</v>
      </c>
      <c r="C12" s="4" t="n">
        <v>1739</v>
      </c>
      <c r="D12" s="40" t="n">
        <v>2160</v>
      </c>
      <c r="E12" s="39" t="n">
        <f aca="false">+C12/D12*100</f>
        <v>80.5092592592593</v>
      </c>
    </row>
    <row r="13" customFormat="false" ht="12.8" hidden="false" customHeight="false" outlineLevel="0" collapsed="false">
      <c r="A13" s="4" t="s">
        <v>111</v>
      </c>
      <c r="B13" s="4" t="s">
        <v>112</v>
      </c>
      <c r="C13" s="4" t="n">
        <v>1585</v>
      </c>
      <c r="D13" s="40" t="n">
        <v>2320</v>
      </c>
      <c r="E13" s="39" t="n">
        <f aca="false">+C13/D13*100</f>
        <v>68.3189655172414</v>
      </c>
    </row>
    <row r="14" customFormat="false" ht="12.8" hidden="false" customHeight="false" outlineLevel="0" collapsed="false">
      <c r="A14" s="4" t="s">
        <v>113</v>
      </c>
      <c r="B14" s="4" t="s">
        <v>114</v>
      </c>
      <c r="C14" s="4" t="n">
        <v>1533</v>
      </c>
      <c r="D14" s="40" t="n">
        <v>3140</v>
      </c>
      <c r="E14" s="39" t="n">
        <f aca="false">+C14/D14*100</f>
        <v>48.8216560509554</v>
      </c>
    </row>
    <row r="15" customFormat="false" ht="12.8" hidden="false" customHeight="false" outlineLevel="0" collapsed="false">
      <c r="A15" s="4" t="s">
        <v>115</v>
      </c>
      <c r="B15" s="4" t="s">
        <v>116</v>
      </c>
      <c r="C15" s="4" t="n">
        <v>1502</v>
      </c>
      <c r="D15" s="40" t="n">
        <v>5865</v>
      </c>
      <c r="E15" s="39" t="n">
        <f aca="false">+C15/D15*100</f>
        <v>25.6095481670929</v>
      </c>
    </row>
    <row r="16" customFormat="false" ht="12.8" hidden="false" customHeight="false" outlineLevel="0" collapsed="false">
      <c r="A16" s="4" t="s">
        <v>117</v>
      </c>
      <c r="B16" s="4" t="s">
        <v>118</v>
      </c>
      <c r="C16" s="4" t="n">
        <v>1296</v>
      </c>
      <c r="D16" s="40" t="n">
        <v>1870</v>
      </c>
      <c r="E16" s="39" t="n">
        <f aca="false">+C16/D16*100</f>
        <v>69.3048128342246</v>
      </c>
    </row>
    <row r="17" customFormat="false" ht="12.8" hidden="false" customHeight="false" outlineLevel="0" collapsed="false">
      <c r="A17" s="4" t="s">
        <v>119</v>
      </c>
      <c r="B17" s="4" t="s">
        <v>120</v>
      </c>
      <c r="C17" s="4" t="n">
        <v>1239</v>
      </c>
      <c r="D17" s="40" t="n">
        <v>2055</v>
      </c>
      <c r="E17" s="39" t="n">
        <f aca="false">+C17/D17*100</f>
        <v>60.2919708029197</v>
      </c>
    </row>
    <row r="18" customFormat="false" ht="12.8" hidden="false" customHeight="false" outlineLevel="0" collapsed="false">
      <c r="A18" s="4" t="s">
        <v>121</v>
      </c>
      <c r="B18" s="4" t="s">
        <v>122</v>
      </c>
      <c r="C18" s="4" t="n">
        <v>1183</v>
      </c>
      <c r="D18" s="40" t="n">
        <v>1615</v>
      </c>
      <c r="E18" s="39" t="n">
        <f aca="false">+C18/D18*100</f>
        <v>73.2507739938081</v>
      </c>
    </row>
    <row r="19" customFormat="false" ht="12.8" hidden="false" customHeight="false" outlineLevel="0" collapsed="false">
      <c r="A19" s="4" t="s">
        <v>123</v>
      </c>
      <c r="B19" s="4" t="s">
        <v>124</v>
      </c>
      <c r="C19" s="4" t="n">
        <v>1142</v>
      </c>
      <c r="D19" s="40" t="n">
        <v>1315</v>
      </c>
      <c r="E19" s="39" t="n">
        <f aca="false">+C19/D19*100</f>
        <v>86.8441064638783</v>
      </c>
    </row>
    <row r="20" customFormat="false" ht="12.8" hidden="false" customHeight="false" outlineLevel="0" collapsed="false">
      <c r="A20" s="4" t="s">
        <v>125</v>
      </c>
      <c r="B20" s="4" t="s">
        <v>126</v>
      </c>
      <c r="C20" s="4" t="n">
        <v>993</v>
      </c>
      <c r="D20" s="40" t="n">
        <v>2515</v>
      </c>
      <c r="E20" s="39" t="n">
        <f aca="false">+C20/D20*100</f>
        <v>39.4831013916501</v>
      </c>
    </row>
    <row r="21" customFormat="false" ht="12.8" hidden="false" customHeight="false" outlineLevel="0" collapsed="false">
      <c r="A21" s="4" t="s">
        <v>127</v>
      </c>
      <c r="B21" s="4" t="s">
        <v>128</v>
      </c>
      <c r="C21" s="4" t="n">
        <v>918</v>
      </c>
      <c r="D21" s="40" t="n">
        <v>1530</v>
      </c>
      <c r="E21" s="39" t="n">
        <f aca="false">+C21/D21*100</f>
        <v>60</v>
      </c>
    </row>
    <row r="22" customFormat="false" ht="12.8" hidden="false" customHeight="false" outlineLevel="0" collapsed="false">
      <c r="A22" s="4" t="s">
        <v>129</v>
      </c>
      <c r="B22" s="4" t="s">
        <v>130</v>
      </c>
      <c r="C22" s="4" t="n">
        <v>904</v>
      </c>
      <c r="D22" s="40" t="n">
        <v>2335</v>
      </c>
      <c r="E22" s="39" t="n">
        <f aca="false">+C22/D22*100</f>
        <v>38.7152034261242</v>
      </c>
    </row>
    <row r="23" customFormat="false" ht="12.8" hidden="false" customHeight="false" outlineLevel="0" collapsed="false">
      <c r="A23" s="4" t="s">
        <v>131</v>
      </c>
      <c r="B23" s="4" t="s">
        <v>132</v>
      </c>
      <c r="C23" s="4" t="n">
        <v>829</v>
      </c>
      <c r="D23" s="40" t="n">
        <v>1620</v>
      </c>
      <c r="E23" s="39" t="n">
        <f aca="false">+C23/D23*100</f>
        <v>51.1728395061728</v>
      </c>
    </row>
    <row r="24" customFormat="false" ht="12.8" hidden="false" customHeight="false" outlineLevel="0" collapsed="false">
      <c r="A24" s="4" t="s">
        <v>133</v>
      </c>
      <c r="B24" s="4" t="s">
        <v>134</v>
      </c>
      <c r="C24" s="4" t="n">
        <v>795</v>
      </c>
      <c r="D24" s="40" t="n">
        <v>1505</v>
      </c>
      <c r="E24" s="39" t="n">
        <f aca="false">+C24/D24*100</f>
        <v>52.8239202657807</v>
      </c>
    </row>
    <row r="25" customFormat="false" ht="12.8" hidden="false" customHeight="false" outlineLevel="0" collapsed="false">
      <c r="A25" s="4" t="s">
        <v>135</v>
      </c>
      <c r="B25" s="4" t="s">
        <v>136</v>
      </c>
      <c r="C25" s="4" t="n">
        <v>794</v>
      </c>
      <c r="D25" s="40" t="n">
        <v>2045</v>
      </c>
      <c r="E25" s="39" t="n">
        <f aca="false">+C25/D25*100</f>
        <v>38.8264058679707</v>
      </c>
    </row>
    <row r="26" customFormat="false" ht="12.8" hidden="false" customHeight="false" outlineLevel="0" collapsed="false">
      <c r="A26" s="4" t="s">
        <v>139</v>
      </c>
      <c r="B26" s="4" t="s">
        <v>140</v>
      </c>
      <c r="C26" s="4" t="n">
        <v>763</v>
      </c>
      <c r="D26" s="40" t="n">
        <v>2040</v>
      </c>
      <c r="E26" s="39" t="n">
        <f aca="false">+C26/D26*100</f>
        <v>37.4019607843137</v>
      </c>
    </row>
    <row r="27" customFormat="false" ht="12.8" hidden="false" customHeight="false" outlineLevel="0" collapsed="false">
      <c r="A27" s="4" t="s">
        <v>137</v>
      </c>
      <c r="B27" s="4" t="s">
        <v>138</v>
      </c>
      <c r="C27" s="4" t="n">
        <v>763</v>
      </c>
      <c r="D27" s="40" t="n">
        <v>595</v>
      </c>
      <c r="E27" s="39" t="n">
        <f aca="false">+C27/D27*100</f>
        <v>128.235294117647</v>
      </c>
    </row>
    <row r="28" customFormat="false" ht="12.8" hidden="false" customHeight="false" outlineLevel="0" collapsed="false">
      <c r="A28" s="4" t="s">
        <v>141</v>
      </c>
      <c r="B28" s="4" t="s">
        <v>96</v>
      </c>
      <c r="C28" s="4" t="n">
        <v>750</v>
      </c>
      <c r="D28" s="40" t="n">
        <v>1365</v>
      </c>
      <c r="E28" s="39" t="n">
        <f aca="false">+C28/D28*100</f>
        <v>54.945054945055</v>
      </c>
    </row>
    <row r="29" customFormat="false" ht="12.8" hidden="false" customHeight="false" outlineLevel="0" collapsed="false">
      <c r="A29" s="4" t="s">
        <v>142</v>
      </c>
      <c r="B29" s="4" t="s">
        <v>143</v>
      </c>
      <c r="C29" s="4" t="n">
        <v>746</v>
      </c>
      <c r="D29" s="40" t="n">
        <v>1205</v>
      </c>
      <c r="E29" s="39" t="n">
        <f aca="false">+C29/D29*100</f>
        <v>61.9087136929461</v>
      </c>
    </row>
    <row r="30" customFormat="false" ht="12.8" hidden="false" customHeight="false" outlineLevel="0" collapsed="false">
      <c r="A30" s="4" t="s">
        <v>144</v>
      </c>
      <c r="B30" s="4" t="s">
        <v>145</v>
      </c>
      <c r="C30" s="4" t="n">
        <v>511</v>
      </c>
      <c r="D30" s="40" t="n">
        <v>735</v>
      </c>
      <c r="E30" s="39" t="n">
        <f aca="false">+C30/D30*100</f>
        <v>69.5238095238095</v>
      </c>
    </row>
    <row r="31" customFormat="false" ht="12.8" hidden="false" customHeight="false" outlineLevel="0" collapsed="false">
      <c r="A31" s="4" t="s">
        <v>146</v>
      </c>
      <c r="B31" s="4" t="s">
        <v>147</v>
      </c>
      <c r="C31" s="4" t="n">
        <v>488</v>
      </c>
      <c r="D31" s="40" t="n">
        <v>725</v>
      </c>
      <c r="E31" s="39" t="n">
        <f aca="false">+C31/D31*100</f>
        <v>67.3103448275862</v>
      </c>
    </row>
    <row r="32" customFormat="false" ht="12.8" hidden="false" customHeight="false" outlineLevel="0" collapsed="false">
      <c r="A32" s="4" t="s">
        <v>148</v>
      </c>
      <c r="B32" s="4" t="s">
        <v>149</v>
      </c>
      <c r="C32" s="4" t="n">
        <v>479</v>
      </c>
      <c r="D32" s="40" t="n">
        <v>2935</v>
      </c>
      <c r="E32" s="39" t="n">
        <f aca="false">+C32/D32*100</f>
        <v>16.320272572402</v>
      </c>
    </row>
    <row r="33" customFormat="false" ht="12.8" hidden="false" customHeight="false" outlineLevel="0" collapsed="false">
      <c r="A33" s="4" t="s">
        <v>150</v>
      </c>
      <c r="B33" s="4" t="s">
        <v>151</v>
      </c>
      <c r="C33" s="4" t="n">
        <v>460</v>
      </c>
      <c r="D33" s="40" t="n">
        <v>1310</v>
      </c>
      <c r="E33" s="39" t="n">
        <f aca="false">+C33/D33*100</f>
        <v>35.1145038167939</v>
      </c>
    </row>
    <row r="34" customFormat="false" ht="12.8" hidden="false" customHeight="false" outlineLevel="0" collapsed="false">
      <c r="A34" s="4" t="s">
        <v>152</v>
      </c>
      <c r="B34" s="4" t="s">
        <v>153</v>
      </c>
      <c r="C34" s="4" t="n">
        <v>395</v>
      </c>
      <c r="D34" s="40" t="n">
        <v>860</v>
      </c>
      <c r="E34" s="39" t="n">
        <f aca="false">+C34/D34*100</f>
        <v>45.9302325581395</v>
      </c>
    </row>
    <row r="35" customFormat="false" ht="12.8" hidden="false" customHeight="false" outlineLevel="0" collapsed="false">
      <c r="A35" s="4" t="s">
        <v>154</v>
      </c>
      <c r="B35" s="4" t="s">
        <v>155</v>
      </c>
      <c r="C35" s="4" t="n">
        <v>388</v>
      </c>
      <c r="D35" s="40" t="n">
        <v>525</v>
      </c>
      <c r="E35" s="39" t="n">
        <f aca="false">+C35/D35*100</f>
        <v>73.9047619047619</v>
      </c>
    </row>
    <row r="36" customFormat="false" ht="12.8" hidden="false" customHeight="false" outlineLevel="0" collapsed="false">
      <c r="A36" s="4" t="s">
        <v>156</v>
      </c>
      <c r="B36" s="4" t="s">
        <v>157</v>
      </c>
      <c r="C36" s="4" t="n">
        <v>357</v>
      </c>
      <c r="D36" s="40" t="n">
        <v>485</v>
      </c>
      <c r="E36" s="39" t="n">
        <f aca="false">+C36/D36*100</f>
        <v>73.6082474226804</v>
      </c>
    </row>
    <row r="37" customFormat="false" ht="12.8" hidden="false" customHeight="false" outlineLevel="0" collapsed="false">
      <c r="A37" s="4" t="s">
        <v>158</v>
      </c>
      <c r="B37" s="4" t="s">
        <v>159</v>
      </c>
      <c r="C37" s="4" t="n">
        <v>343</v>
      </c>
      <c r="D37" s="40" t="n">
        <v>1070</v>
      </c>
      <c r="E37" s="39" t="n">
        <f aca="false">+C37/D37*100</f>
        <v>32.0560747663551</v>
      </c>
    </row>
    <row r="38" customFormat="false" ht="12.8" hidden="false" customHeight="false" outlineLevel="0" collapsed="false">
      <c r="A38" s="4" t="s">
        <v>160</v>
      </c>
      <c r="B38" s="4" t="s">
        <v>161</v>
      </c>
      <c r="C38" s="4" t="n">
        <v>302</v>
      </c>
      <c r="D38" s="40" t="n">
        <v>400</v>
      </c>
      <c r="E38" s="39" t="n">
        <f aca="false">+C38/D38*100</f>
        <v>75.5</v>
      </c>
    </row>
    <row r="39" customFormat="false" ht="12.8" hidden="false" customHeight="false" outlineLevel="0" collapsed="false">
      <c r="A39" s="4" t="s">
        <v>162</v>
      </c>
      <c r="B39" s="4" t="s">
        <v>163</v>
      </c>
      <c r="C39" s="4" t="n">
        <v>262</v>
      </c>
      <c r="D39" s="40" t="n">
        <v>655</v>
      </c>
      <c r="E39" s="39" t="n">
        <f aca="false">+C39/D39*100</f>
        <v>40</v>
      </c>
    </row>
    <row r="40" customFormat="false" ht="12.8" hidden="false" customHeight="false" outlineLevel="0" collapsed="false">
      <c r="A40" s="4" t="s">
        <v>164</v>
      </c>
      <c r="B40" s="4" t="s">
        <v>165</v>
      </c>
      <c r="C40" s="4" t="n">
        <v>257</v>
      </c>
      <c r="D40" s="40" t="n">
        <v>390</v>
      </c>
      <c r="E40" s="39" t="n">
        <f aca="false">+C40/D40*100</f>
        <v>65.8974358974359</v>
      </c>
    </row>
    <row r="41" customFormat="false" ht="12.8" hidden="false" customHeight="false" outlineLevel="0" collapsed="false">
      <c r="A41" s="4" t="s">
        <v>166</v>
      </c>
      <c r="B41" s="4" t="s">
        <v>167</v>
      </c>
      <c r="C41" s="4" t="n">
        <v>237</v>
      </c>
      <c r="D41" s="40" t="n">
        <v>355</v>
      </c>
      <c r="E41" s="39" t="n">
        <f aca="false">+C41/D41*100</f>
        <v>66.7605633802817</v>
      </c>
    </row>
    <row r="42" customFormat="false" ht="12.8" hidden="false" customHeight="false" outlineLevel="0" collapsed="false">
      <c r="A42" s="4" t="s">
        <v>168</v>
      </c>
      <c r="B42" s="4" t="s">
        <v>169</v>
      </c>
      <c r="C42" s="4" t="n">
        <v>214</v>
      </c>
      <c r="D42" s="40" t="n">
        <v>214</v>
      </c>
      <c r="E42" s="39" t="n">
        <f aca="false">+C42/D42*100</f>
        <v>100</v>
      </c>
    </row>
    <row r="43" customFormat="false" ht="12.8" hidden="false" customHeight="false" outlineLevel="0" collapsed="false">
      <c r="A43" s="4" t="s">
        <v>170</v>
      </c>
      <c r="B43" s="4" t="s">
        <v>171</v>
      </c>
      <c r="C43" s="4" t="n">
        <v>206</v>
      </c>
      <c r="D43" s="40" t="n">
        <v>330</v>
      </c>
      <c r="E43" s="39" t="n">
        <f aca="false">+C43/D43*100</f>
        <v>62.4242424242424</v>
      </c>
    </row>
    <row r="44" customFormat="false" ht="12.8" hidden="false" customHeight="false" outlineLevel="0" collapsed="false">
      <c r="A44" s="4" t="s">
        <v>172</v>
      </c>
      <c r="B44" s="4" t="s">
        <v>173</v>
      </c>
      <c r="C44" s="4" t="n">
        <v>199</v>
      </c>
      <c r="D44" s="40" t="n">
        <v>200</v>
      </c>
      <c r="E44" s="39" t="n">
        <f aca="false">+C44/D44*100</f>
        <v>99.5</v>
      </c>
    </row>
    <row r="45" customFormat="false" ht="12.8" hidden="false" customHeight="false" outlineLevel="0" collapsed="false">
      <c r="A45" s="4" t="s">
        <v>174</v>
      </c>
      <c r="B45" s="4" t="s">
        <v>175</v>
      </c>
      <c r="C45" s="4" t="n">
        <v>187</v>
      </c>
      <c r="D45" s="40" t="n">
        <v>13120</v>
      </c>
      <c r="E45" s="39" t="n">
        <f aca="false">+C45/D45*100</f>
        <v>1.42530487804878</v>
      </c>
    </row>
    <row r="46" customFormat="false" ht="12.8" hidden="false" customHeight="false" outlineLevel="0" collapsed="false">
      <c r="A46" s="4" t="s">
        <v>176</v>
      </c>
      <c r="B46" s="4" t="s">
        <v>177</v>
      </c>
      <c r="C46" s="4" t="n">
        <v>183</v>
      </c>
      <c r="D46" s="40" t="n">
        <v>210</v>
      </c>
      <c r="E46" s="39" t="n">
        <f aca="false">+C46/D46*100</f>
        <v>87.1428571428571</v>
      </c>
    </row>
    <row r="47" customFormat="false" ht="12.8" hidden="false" customHeight="false" outlineLevel="0" collapsed="false">
      <c r="A47" s="4" t="s">
        <v>180</v>
      </c>
      <c r="B47" s="4" t="s">
        <v>181</v>
      </c>
      <c r="C47" s="4" t="n">
        <v>176</v>
      </c>
      <c r="D47" s="40" t="n">
        <v>385</v>
      </c>
      <c r="E47" s="39" t="n">
        <f aca="false">+C47/D47*100</f>
        <v>45.7142857142857</v>
      </c>
    </row>
    <row r="48" customFormat="false" ht="12.8" hidden="false" customHeight="false" outlineLevel="0" collapsed="false">
      <c r="A48" s="4" t="s">
        <v>178</v>
      </c>
      <c r="B48" s="4" t="s">
        <v>179</v>
      </c>
      <c r="C48" s="4" t="n">
        <v>176</v>
      </c>
      <c r="D48" s="40" t="n">
        <v>300</v>
      </c>
      <c r="E48" s="39" t="n">
        <f aca="false">+C48/D48*100</f>
        <v>58.6666666666667</v>
      </c>
    </row>
    <row r="49" customFormat="false" ht="12.8" hidden="false" customHeight="false" outlineLevel="0" collapsed="false">
      <c r="A49" s="4" t="s">
        <v>182</v>
      </c>
      <c r="B49" s="4" t="s">
        <v>183</v>
      </c>
      <c r="C49" s="4" t="n">
        <v>175</v>
      </c>
      <c r="D49" s="40" t="n">
        <v>435</v>
      </c>
      <c r="E49" s="39" t="n">
        <f aca="false">+C49/D49*100</f>
        <v>40.2298850574713</v>
      </c>
    </row>
    <row r="50" customFormat="false" ht="12.8" hidden="false" customHeight="false" outlineLevel="0" collapsed="false">
      <c r="A50" s="4" t="s">
        <v>184</v>
      </c>
      <c r="B50" s="4" t="s">
        <v>185</v>
      </c>
      <c r="C50" s="4" t="n">
        <v>170</v>
      </c>
      <c r="D50" s="40" t="n">
        <v>445</v>
      </c>
      <c r="E50" s="39" t="n">
        <f aca="false">+C50/D50*100</f>
        <v>38.2022471910112</v>
      </c>
    </row>
    <row r="51" customFormat="false" ht="12.8" hidden="false" customHeight="false" outlineLevel="0" collapsed="false">
      <c r="A51" s="4" t="s">
        <v>186</v>
      </c>
      <c r="B51" s="4" t="s">
        <v>187</v>
      </c>
      <c r="C51" s="4" t="n">
        <v>166</v>
      </c>
      <c r="D51" s="40" t="n">
        <v>465</v>
      </c>
      <c r="E51" s="39" t="n">
        <f aca="false">+C51/D51*100</f>
        <v>35.6989247311828</v>
      </c>
    </row>
    <row r="52" customFormat="false" ht="12.8" hidden="false" customHeight="false" outlineLevel="0" collapsed="false">
      <c r="A52" s="4" t="s">
        <v>188</v>
      </c>
      <c r="B52" s="4" t="s">
        <v>189</v>
      </c>
      <c r="C52" s="4" t="n">
        <v>164</v>
      </c>
      <c r="D52" s="40" t="n">
        <v>430</v>
      </c>
      <c r="E52" s="39" t="n">
        <f aca="false">+C52/D52*100</f>
        <v>38.1395348837209</v>
      </c>
    </row>
    <row r="53" customFormat="false" ht="12.8" hidden="false" customHeight="false" outlineLevel="0" collapsed="false">
      <c r="A53" s="4" t="s">
        <v>190</v>
      </c>
      <c r="B53" s="4" t="s">
        <v>191</v>
      </c>
      <c r="C53" s="4" t="n">
        <v>153</v>
      </c>
      <c r="D53" s="40" t="n">
        <v>365</v>
      </c>
      <c r="E53" s="39" t="n">
        <f aca="false">+C53/D53*100</f>
        <v>41.9178082191781</v>
      </c>
    </row>
    <row r="54" customFormat="false" ht="12.8" hidden="false" customHeight="false" outlineLevel="0" collapsed="false">
      <c r="A54" s="4" t="s">
        <v>192</v>
      </c>
      <c r="B54" s="4" t="s">
        <v>193</v>
      </c>
      <c r="C54" s="4" t="n">
        <v>151</v>
      </c>
      <c r="D54" s="40" t="n">
        <v>390</v>
      </c>
      <c r="E54" s="39" t="n">
        <f aca="false">+C54/D54*100</f>
        <v>38.7179487179487</v>
      </c>
    </row>
    <row r="55" customFormat="false" ht="12.8" hidden="false" customHeight="false" outlineLevel="0" collapsed="false">
      <c r="A55" s="4" t="s">
        <v>194</v>
      </c>
      <c r="B55" s="4" t="s">
        <v>195</v>
      </c>
      <c r="C55" s="4" t="n">
        <v>115</v>
      </c>
      <c r="D55" s="40" t="n">
        <v>185</v>
      </c>
      <c r="E55" s="39" t="n">
        <f aca="false">+C55/D55*100</f>
        <v>62.1621621621622</v>
      </c>
    </row>
    <row r="56" customFormat="false" ht="12.8" hidden="false" customHeight="false" outlineLevel="0" collapsed="false">
      <c r="A56" s="4" t="s">
        <v>196</v>
      </c>
      <c r="B56" s="4" t="s">
        <v>197</v>
      </c>
      <c r="C56" s="4" t="n">
        <v>110</v>
      </c>
      <c r="D56" s="40" t="n">
        <v>180</v>
      </c>
      <c r="E56" s="39" t="n">
        <f aca="false">+C56/D56*100</f>
        <v>61.1111111111111</v>
      </c>
    </row>
    <row r="57" customFormat="false" ht="12.8" hidden="false" customHeight="false" outlineLevel="0" collapsed="false">
      <c r="A57" s="4" t="s">
        <v>198</v>
      </c>
      <c r="B57" s="4" t="s">
        <v>199</v>
      </c>
      <c r="C57" s="4" t="n">
        <v>109</v>
      </c>
      <c r="D57" s="40" t="n">
        <v>255</v>
      </c>
      <c r="E57" s="39" t="n">
        <f aca="false">+C57/D57*100</f>
        <v>42.7450980392157</v>
      </c>
    </row>
    <row r="58" customFormat="false" ht="12.8" hidden="false" customHeight="false" outlineLevel="0" collapsed="false">
      <c r="A58" s="4" t="s">
        <v>200</v>
      </c>
      <c r="B58" s="4" t="s">
        <v>201</v>
      </c>
      <c r="C58" s="4" t="n">
        <v>103</v>
      </c>
      <c r="D58" s="40" t="n">
        <v>365</v>
      </c>
      <c r="E58" s="39" t="n">
        <f aca="false">+C58/D58*100</f>
        <v>28.2191780821918</v>
      </c>
    </row>
    <row r="59" customFormat="false" ht="12.8" hidden="false" customHeight="false" outlineLevel="0" collapsed="false">
      <c r="A59" s="4" t="s">
        <v>202</v>
      </c>
      <c r="B59" s="4" t="s">
        <v>203</v>
      </c>
      <c r="C59" s="4" t="n">
        <v>103</v>
      </c>
      <c r="D59" s="40" t="n">
        <v>195</v>
      </c>
      <c r="E59" s="39" t="n">
        <f aca="false">+C59/D59*100</f>
        <v>52.8205128205128</v>
      </c>
    </row>
    <row r="60" customFormat="false" ht="12.8" hidden="false" customHeight="false" outlineLevel="0" collapsed="false">
      <c r="A60" s="4" t="s">
        <v>204</v>
      </c>
      <c r="B60" s="4" t="s">
        <v>205</v>
      </c>
      <c r="C60" s="4" t="n">
        <v>95</v>
      </c>
      <c r="D60" s="40" t="n">
        <v>160</v>
      </c>
      <c r="E60" s="39" t="n">
        <f aca="false">+C60/D60*100</f>
        <v>59.375</v>
      </c>
    </row>
    <row r="61" customFormat="false" ht="12.8" hidden="false" customHeight="false" outlineLevel="0" collapsed="false">
      <c r="A61" s="4" t="s">
        <v>206</v>
      </c>
      <c r="B61" s="4" t="s">
        <v>207</v>
      </c>
      <c r="C61" s="4" t="n">
        <v>95</v>
      </c>
      <c r="D61" s="40" t="n">
        <v>160</v>
      </c>
      <c r="E61" s="39" t="n">
        <f aca="false">+C61/D61*100</f>
        <v>59.375</v>
      </c>
    </row>
    <row r="62" customFormat="false" ht="12.8" hidden="false" customHeight="false" outlineLevel="0" collapsed="false">
      <c r="A62" s="4" t="s">
        <v>208</v>
      </c>
      <c r="B62" s="4" t="s">
        <v>209</v>
      </c>
      <c r="C62" s="4" t="n">
        <v>95</v>
      </c>
      <c r="D62" s="40" t="n">
        <v>140</v>
      </c>
      <c r="E62" s="39" t="n">
        <f aca="false">+C62/D62*100</f>
        <v>67.8571428571429</v>
      </c>
    </row>
    <row r="63" customFormat="false" ht="12.8" hidden="false" customHeight="false" outlineLevel="0" collapsed="false">
      <c r="A63" s="4" t="s">
        <v>210</v>
      </c>
      <c r="B63" s="4" t="s">
        <v>211</v>
      </c>
      <c r="C63" s="1" t="n">
        <v>83</v>
      </c>
      <c r="D63" s="40" t="n">
        <v>6225</v>
      </c>
      <c r="E63" s="39" t="n">
        <f aca="false">+C63/D63*100</f>
        <v>1.33333333333333</v>
      </c>
    </row>
    <row r="64" customFormat="false" ht="12.8" hidden="false" customHeight="false" outlineLevel="0" collapsed="false">
      <c r="A64" s="4" t="s">
        <v>212</v>
      </c>
      <c r="B64" s="4" t="s">
        <v>213</v>
      </c>
      <c r="C64" s="4" t="n">
        <v>82</v>
      </c>
      <c r="D64" s="40" t="n">
        <v>85</v>
      </c>
      <c r="E64" s="39" t="n">
        <f aca="false">+C64/D64*100</f>
        <v>96.4705882352941</v>
      </c>
    </row>
    <row r="65" customFormat="false" ht="12.8" hidden="false" customHeight="false" outlineLevel="0" collapsed="false">
      <c r="A65" s="4" t="s">
        <v>214</v>
      </c>
      <c r="B65" s="4" t="s">
        <v>215</v>
      </c>
      <c r="C65" s="4" t="n">
        <v>79</v>
      </c>
      <c r="D65" s="40" t="n">
        <v>60</v>
      </c>
      <c r="E65" s="39" t="n">
        <f aca="false">+C65/D65*100</f>
        <v>131.666666666667</v>
      </c>
    </row>
    <row r="66" customFormat="false" ht="12.8" hidden="false" customHeight="false" outlineLevel="0" collapsed="false">
      <c r="A66" s="4" t="s">
        <v>216</v>
      </c>
      <c r="B66" s="4" t="s">
        <v>217</v>
      </c>
      <c r="C66" s="4" t="n">
        <v>78</v>
      </c>
      <c r="D66" s="40" t="n">
        <v>195</v>
      </c>
      <c r="E66" s="39" t="n">
        <f aca="false">+C66/D66*100</f>
        <v>40</v>
      </c>
    </row>
    <row r="67" customFormat="false" ht="12.8" hidden="false" customHeight="false" outlineLevel="0" collapsed="false">
      <c r="A67" s="4" t="s">
        <v>218</v>
      </c>
      <c r="B67" s="4" t="s">
        <v>219</v>
      </c>
      <c r="C67" s="4" t="n">
        <v>65</v>
      </c>
      <c r="D67" s="40" t="n">
        <v>120</v>
      </c>
      <c r="E67" s="39" t="n">
        <f aca="false">+C67/D67*100</f>
        <v>54.1666666666667</v>
      </c>
    </row>
    <row r="68" customFormat="false" ht="12.8" hidden="false" customHeight="false" outlineLevel="0" collapsed="false">
      <c r="A68" s="4" t="s">
        <v>220</v>
      </c>
      <c r="B68" s="4" t="s">
        <v>221</v>
      </c>
      <c r="C68" s="4" t="n">
        <v>61</v>
      </c>
      <c r="D68" s="40" t="n">
        <v>55</v>
      </c>
      <c r="E68" s="39" t="n">
        <f aca="false">+C68/D68*100</f>
        <v>110.909090909091</v>
      </c>
    </row>
    <row r="69" customFormat="false" ht="12.8" hidden="false" customHeight="false" outlineLevel="0" collapsed="false">
      <c r="A69" s="4" t="s">
        <v>222</v>
      </c>
      <c r="B69" s="4" t="s">
        <v>223</v>
      </c>
      <c r="C69" s="4" t="n">
        <v>56</v>
      </c>
      <c r="D69" s="40" t="n">
        <v>145</v>
      </c>
      <c r="E69" s="39" t="n">
        <f aca="false">+C69/D69*100</f>
        <v>38.6206896551724</v>
      </c>
    </row>
    <row r="70" customFormat="false" ht="12.8" hidden="false" customHeight="false" outlineLevel="0" collapsed="false">
      <c r="A70" s="4" t="s">
        <v>224</v>
      </c>
      <c r="B70" s="4" t="s">
        <v>225</v>
      </c>
      <c r="C70" s="4" t="n">
        <v>47</v>
      </c>
      <c r="D70" s="40" t="n">
        <v>60</v>
      </c>
      <c r="E70" s="39" t="n">
        <f aca="false">+C70/D70*100</f>
        <v>78.3333333333333</v>
      </c>
    </row>
    <row r="71" customFormat="false" ht="12.8" hidden="false" customHeight="false" outlineLevel="0" collapsed="false">
      <c r="A71" s="4" t="s">
        <v>226</v>
      </c>
      <c r="B71" s="4" t="s">
        <v>227</v>
      </c>
      <c r="C71" s="4" t="n">
        <v>46</v>
      </c>
      <c r="D71" s="40" t="n">
        <v>46</v>
      </c>
      <c r="E71" s="39" t="n">
        <f aca="false">+C71/D71*100</f>
        <v>100</v>
      </c>
    </row>
    <row r="72" customFormat="false" ht="12.8" hidden="false" customHeight="false" outlineLevel="0" collapsed="false">
      <c r="A72" s="4" t="s">
        <v>228</v>
      </c>
      <c r="B72" s="4" t="s">
        <v>229</v>
      </c>
      <c r="C72" s="4" t="n">
        <v>44</v>
      </c>
      <c r="D72" s="40" t="n">
        <v>155</v>
      </c>
      <c r="E72" s="39" t="n">
        <f aca="false">+C72/D72*100</f>
        <v>28.3870967741935</v>
      </c>
    </row>
    <row r="73" customFormat="false" ht="12.8" hidden="false" customHeight="false" outlineLevel="0" collapsed="false">
      <c r="A73" s="4" t="s">
        <v>230</v>
      </c>
      <c r="B73" s="4" t="s">
        <v>231</v>
      </c>
      <c r="C73" s="4" t="n">
        <v>43</v>
      </c>
      <c r="D73" s="40" t="n">
        <v>230</v>
      </c>
      <c r="E73" s="39" t="n">
        <f aca="false">+C73/D73*100</f>
        <v>18.695652173913</v>
      </c>
    </row>
    <row r="74" customFormat="false" ht="12.8" hidden="false" customHeight="false" outlineLevel="0" collapsed="false">
      <c r="A74" s="4" t="s">
        <v>232</v>
      </c>
      <c r="B74" s="4" t="s">
        <v>233</v>
      </c>
      <c r="C74" s="4" t="n">
        <v>35</v>
      </c>
      <c r="D74" s="40" t="n">
        <v>55</v>
      </c>
      <c r="E74" s="39" t="n">
        <f aca="false">+C74/D74*100</f>
        <v>63.6363636363636</v>
      </c>
    </row>
    <row r="75" customFormat="false" ht="12.8" hidden="false" customHeight="false" outlineLevel="0" collapsed="false">
      <c r="A75" s="4" t="s">
        <v>234</v>
      </c>
      <c r="B75" s="4" t="s">
        <v>235</v>
      </c>
      <c r="C75" s="4" t="n">
        <v>33</v>
      </c>
      <c r="D75" s="40" t="n">
        <v>60</v>
      </c>
      <c r="E75" s="39" t="n">
        <f aca="false">+C75/D75*100</f>
        <v>55</v>
      </c>
    </row>
    <row r="76" customFormat="false" ht="12.8" hidden="false" customHeight="false" outlineLevel="0" collapsed="false">
      <c r="A76" s="4" t="s">
        <v>236</v>
      </c>
      <c r="B76" s="4" t="s">
        <v>237</v>
      </c>
      <c r="C76" s="4" t="n">
        <v>31</v>
      </c>
      <c r="D76" s="40" t="n">
        <v>145</v>
      </c>
      <c r="E76" s="39" t="n">
        <f aca="false">+C76/D76*100</f>
        <v>21.3793103448276</v>
      </c>
    </row>
    <row r="77" customFormat="false" ht="12.8" hidden="false" customHeight="false" outlineLevel="0" collapsed="false">
      <c r="A77" s="4" t="s">
        <v>238</v>
      </c>
      <c r="B77" s="4" t="s">
        <v>239</v>
      </c>
      <c r="C77" s="4" t="n">
        <v>30</v>
      </c>
      <c r="D77" s="40" t="n">
        <v>30</v>
      </c>
      <c r="E77" s="39" t="n">
        <f aca="false">+C77/D77*100</f>
        <v>100</v>
      </c>
    </row>
    <row r="78" customFormat="false" ht="12.8" hidden="false" customHeight="false" outlineLevel="0" collapsed="false">
      <c r="A78" s="4" t="s">
        <v>240</v>
      </c>
      <c r="B78" s="4" t="s">
        <v>241</v>
      </c>
      <c r="C78" s="4" t="n">
        <v>29</v>
      </c>
      <c r="D78" s="40"/>
      <c r="E78" s="39"/>
    </row>
    <row r="79" customFormat="false" ht="12.8" hidden="false" customHeight="false" outlineLevel="0" collapsed="false">
      <c r="A79" s="4" t="s">
        <v>242</v>
      </c>
      <c r="B79" s="4" t="s">
        <v>243</v>
      </c>
      <c r="C79" s="4" t="n">
        <v>28</v>
      </c>
      <c r="D79" s="40" t="n">
        <v>255</v>
      </c>
      <c r="E79" s="39" t="n">
        <f aca="false">+C79/D79*100</f>
        <v>10.9803921568627</v>
      </c>
    </row>
    <row r="80" customFormat="false" ht="12.8" hidden="false" customHeight="false" outlineLevel="0" collapsed="false">
      <c r="A80" s="4" t="s">
        <v>244</v>
      </c>
      <c r="B80" s="4" t="s">
        <v>245</v>
      </c>
      <c r="C80" s="4" t="n">
        <v>27</v>
      </c>
      <c r="D80" s="40" t="n">
        <v>115</v>
      </c>
      <c r="E80" s="39" t="n">
        <f aca="false">+C80/D80*100</f>
        <v>23.4782608695652</v>
      </c>
    </row>
    <row r="81" customFormat="false" ht="12.8" hidden="false" customHeight="false" outlineLevel="0" collapsed="false">
      <c r="A81" s="4" t="s">
        <v>246</v>
      </c>
      <c r="B81" s="4" t="s">
        <v>247</v>
      </c>
      <c r="C81" s="4" t="n">
        <v>25</v>
      </c>
      <c r="D81" s="40" t="n">
        <v>30</v>
      </c>
      <c r="E81" s="39" t="n">
        <f aca="false">+C81/D81*100</f>
        <v>83.3333333333333</v>
      </c>
    </row>
    <row r="82" customFormat="false" ht="12.8" hidden="false" customHeight="false" outlineLevel="0" collapsed="false">
      <c r="A82" s="4" t="s">
        <v>248</v>
      </c>
      <c r="B82" s="4" t="s">
        <v>249</v>
      </c>
      <c r="C82" s="4" t="n">
        <v>23</v>
      </c>
      <c r="D82" s="40" t="n">
        <v>30</v>
      </c>
      <c r="E82" s="39" t="n">
        <f aca="false">+C82/D82*100</f>
        <v>76.6666666666667</v>
      </c>
    </row>
    <row r="83" customFormat="false" ht="12.8" hidden="false" customHeight="false" outlineLevel="0" collapsed="false">
      <c r="A83" s="4" t="s">
        <v>250</v>
      </c>
      <c r="B83" s="4" t="s">
        <v>251</v>
      </c>
      <c r="C83" s="4" t="n">
        <v>22</v>
      </c>
      <c r="D83" s="40" t="n">
        <v>535</v>
      </c>
      <c r="E83" s="39" t="n">
        <f aca="false">+C83/D83*100</f>
        <v>4.11214953271028</v>
      </c>
    </row>
    <row r="84" customFormat="false" ht="12.8" hidden="false" customHeight="false" outlineLevel="0" collapsed="false">
      <c r="A84" s="4" t="s">
        <v>252</v>
      </c>
      <c r="B84" s="4" t="s">
        <v>253</v>
      </c>
      <c r="C84" s="4" t="n">
        <v>19</v>
      </c>
      <c r="D84" s="40" t="n">
        <v>20</v>
      </c>
      <c r="E84" s="39" t="n">
        <f aca="false">+C84/D84*100</f>
        <v>95</v>
      </c>
    </row>
    <row r="85" customFormat="false" ht="12.8" hidden="false" customHeight="false" outlineLevel="0" collapsed="false">
      <c r="A85" s="4" t="s">
        <v>254</v>
      </c>
      <c r="B85" s="4" t="s">
        <v>255</v>
      </c>
      <c r="C85" s="4" t="n">
        <v>19</v>
      </c>
      <c r="D85" s="40" t="n">
        <v>15</v>
      </c>
      <c r="E85" s="39" t="n">
        <f aca="false">+C85/D85*100</f>
        <v>126.666666666667</v>
      </c>
    </row>
    <row r="86" customFormat="false" ht="12.8" hidden="false" customHeight="false" outlineLevel="0" collapsed="false">
      <c r="A86" s="4" t="s">
        <v>256</v>
      </c>
      <c r="B86" s="4" t="s">
        <v>257</v>
      </c>
      <c r="C86" s="4" t="n">
        <v>18</v>
      </c>
      <c r="D86" s="40" t="n">
        <v>55</v>
      </c>
      <c r="E86" s="39" t="n">
        <f aca="false">+C86/D86*100</f>
        <v>32.7272727272727</v>
      </c>
    </row>
    <row r="87" customFormat="false" ht="12.8" hidden="false" customHeight="false" outlineLevel="0" collapsed="false">
      <c r="A87" s="4" t="s">
        <v>258</v>
      </c>
      <c r="B87" s="4" t="s">
        <v>259</v>
      </c>
      <c r="C87" s="4" t="n">
        <v>18</v>
      </c>
      <c r="D87" s="40" t="n">
        <v>25</v>
      </c>
      <c r="E87" s="39" t="n">
        <f aca="false">+C87/D87*100</f>
        <v>72</v>
      </c>
    </row>
    <row r="88" customFormat="false" ht="12.8" hidden="false" customHeight="false" outlineLevel="0" collapsed="false">
      <c r="A88" s="4" t="s">
        <v>260</v>
      </c>
      <c r="B88" s="4" t="s">
        <v>261</v>
      </c>
      <c r="C88" s="4" t="n">
        <v>17</v>
      </c>
      <c r="D88" s="40" t="n">
        <v>35</v>
      </c>
      <c r="E88" s="39" t="n">
        <f aca="false">+C88/D88*100</f>
        <v>48.5714285714286</v>
      </c>
    </row>
    <row r="89" customFormat="false" ht="12.8" hidden="false" customHeight="false" outlineLevel="0" collapsed="false">
      <c r="A89" s="4" t="s">
        <v>264</v>
      </c>
      <c r="B89" s="4" t="s">
        <v>265</v>
      </c>
      <c r="C89" s="4" t="n">
        <v>16</v>
      </c>
      <c r="D89" s="40" t="n">
        <v>125</v>
      </c>
      <c r="E89" s="39" t="n">
        <f aca="false">+C89/D89*100</f>
        <v>12.8</v>
      </c>
    </row>
    <row r="90" customFormat="false" ht="12.8" hidden="false" customHeight="false" outlineLevel="0" collapsed="false">
      <c r="A90" s="4" t="s">
        <v>262</v>
      </c>
      <c r="B90" s="4" t="s">
        <v>263</v>
      </c>
      <c r="C90" s="4" t="n">
        <v>16</v>
      </c>
      <c r="D90" s="40" t="n">
        <v>60</v>
      </c>
      <c r="E90" s="39" t="n">
        <f aca="false">+C90/D90*100</f>
        <v>26.6666666666667</v>
      </c>
    </row>
    <row r="91" customFormat="false" ht="12.8" hidden="false" customHeight="false" outlineLevel="0" collapsed="false">
      <c r="A91" s="4" t="s">
        <v>266</v>
      </c>
      <c r="B91" s="4" t="s">
        <v>267</v>
      </c>
      <c r="C91" s="4" t="n">
        <v>14</v>
      </c>
      <c r="D91" s="40" t="n">
        <v>70</v>
      </c>
      <c r="E91" s="39" t="n">
        <f aca="false">+C91/D91*100</f>
        <v>20</v>
      </c>
    </row>
    <row r="92" customFormat="false" ht="12.8" hidden="false" customHeight="false" outlineLevel="0" collapsed="false">
      <c r="A92" s="4" t="s">
        <v>270</v>
      </c>
      <c r="B92" s="4" t="s">
        <v>271</v>
      </c>
      <c r="C92" s="4" t="n">
        <v>14</v>
      </c>
      <c r="D92" s="40" t="n">
        <v>35</v>
      </c>
      <c r="E92" s="39" t="n">
        <f aca="false">+C92/D92*100</f>
        <v>40</v>
      </c>
    </row>
    <row r="93" customFormat="false" ht="12.8" hidden="false" customHeight="false" outlineLevel="0" collapsed="false">
      <c r="A93" s="4" t="s">
        <v>268</v>
      </c>
      <c r="B93" s="4" t="s">
        <v>269</v>
      </c>
      <c r="C93" s="4" t="n">
        <v>14</v>
      </c>
      <c r="D93" s="40" t="n">
        <v>20</v>
      </c>
      <c r="E93" s="39" t="n">
        <f aca="false">+C93/D93*100</f>
        <v>70</v>
      </c>
    </row>
    <row r="94" customFormat="false" ht="12.8" hidden="false" customHeight="false" outlineLevel="0" collapsed="false">
      <c r="A94" s="4" t="s">
        <v>272</v>
      </c>
      <c r="B94" s="4" t="s">
        <v>273</v>
      </c>
      <c r="C94" s="4" t="n">
        <v>12</v>
      </c>
      <c r="D94" s="40" t="n">
        <v>25</v>
      </c>
      <c r="E94" s="39" t="n">
        <f aca="false">+C94/D94*100</f>
        <v>48</v>
      </c>
    </row>
    <row r="95" customFormat="false" ht="12.8" hidden="false" customHeight="false" outlineLevel="0" collapsed="false">
      <c r="A95" s="4" t="s">
        <v>274</v>
      </c>
      <c r="B95" s="4" t="s">
        <v>275</v>
      </c>
      <c r="C95" s="4" t="n">
        <v>10</v>
      </c>
      <c r="D95" s="40" t="n">
        <v>30</v>
      </c>
      <c r="E95" s="39" t="n">
        <f aca="false">+C95/D95*100</f>
        <v>33.3333333333333</v>
      </c>
    </row>
    <row r="96" customFormat="false" ht="12.8" hidden="false" customHeight="false" outlineLevel="0" collapsed="false">
      <c r="A96" s="4" t="s">
        <v>276</v>
      </c>
      <c r="B96" s="4" t="s">
        <v>277</v>
      </c>
      <c r="C96" s="4" t="n">
        <v>9</v>
      </c>
      <c r="D96" s="40" t="n">
        <v>165</v>
      </c>
      <c r="E96" s="39" t="n">
        <f aca="false">+C96/D96*100</f>
        <v>5.45454545454545</v>
      </c>
    </row>
    <row r="97" customFormat="false" ht="12.8" hidden="false" customHeight="false" outlineLevel="0" collapsed="false">
      <c r="A97" s="4" t="s">
        <v>278</v>
      </c>
      <c r="B97" s="4" t="s">
        <v>279</v>
      </c>
      <c r="C97" s="4" t="n">
        <v>9</v>
      </c>
      <c r="D97" s="40" t="n">
        <v>15</v>
      </c>
      <c r="E97" s="39" t="n">
        <f aca="false">+C97/D97*100</f>
        <v>60</v>
      </c>
    </row>
    <row r="98" customFormat="false" ht="12.8" hidden="false" customHeight="false" outlineLevel="0" collapsed="false">
      <c r="A98" s="4" t="s">
        <v>280</v>
      </c>
      <c r="B98" s="4" t="s">
        <v>281</v>
      </c>
      <c r="C98" s="4" t="n">
        <v>8</v>
      </c>
      <c r="D98" s="40" t="n">
        <v>45</v>
      </c>
      <c r="E98" s="39" t="n">
        <f aca="false">+C98/D98*100</f>
        <v>17.7777777777778</v>
      </c>
    </row>
    <row r="99" customFormat="false" ht="12.8" hidden="false" customHeight="false" outlineLevel="0" collapsed="false">
      <c r="A99" s="4" t="s">
        <v>282</v>
      </c>
      <c r="B99" s="4" t="s">
        <v>283</v>
      </c>
      <c r="C99" s="4" t="n">
        <v>7</v>
      </c>
      <c r="D99" s="40" t="n">
        <v>640</v>
      </c>
      <c r="E99" s="39" t="n">
        <f aca="false">+C99/D99*100</f>
        <v>1.09375</v>
      </c>
    </row>
    <row r="100" customFormat="false" ht="12.8" hidden="false" customHeight="false" outlineLevel="0" collapsed="false">
      <c r="A100" s="4" t="s">
        <v>286</v>
      </c>
      <c r="B100" s="4" t="s">
        <v>287</v>
      </c>
      <c r="C100" s="4" t="n">
        <v>7</v>
      </c>
      <c r="D100" s="40" t="n">
        <v>7</v>
      </c>
      <c r="E100" s="39" t="n">
        <f aca="false">+C100/D100*100</f>
        <v>100</v>
      </c>
    </row>
    <row r="101" customFormat="false" ht="12.8" hidden="false" customHeight="false" outlineLevel="0" collapsed="false">
      <c r="A101" s="4" t="s">
        <v>284</v>
      </c>
      <c r="B101" s="4" t="s">
        <v>285</v>
      </c>
      <c r="C101" s="4" t="n">
        <v>7</v>
      </c>
      <c r="D101" s="40"/>
      <c r="E101" s="39"/>
    </row>
    <row r="102" customFormat="false" ht="12.8" hidden="false" customHeight="false" outlineLevel="0" collapsed="false">
      <c r="A102" s="4" t="s">
        <v>290</v>
      </c>
      <c r="B102" s="4" t="s">
        <v>291</v>
      </c>
      <c r="C102" s="4" t="n">
        <v>6</v>
      </c>
      <c r="D102" s="40" t="n">
        <v>6</v>
      </c>
      <c r="E102" s="39" t="n">
        <f aca="false">+C102/D102*100</f>
        <v>100</v>
      </c>
    </row>
    <row r="103" customFormat="false" ht="12.8" hidden="false" customHeight="false" outlineLevel="0" collapsed="false">
      <c r="A103" s="4" t="s">
        <v>288</v>
      </c>
      <c r="B103" s="4" t="s">
        <v>289</v>
      </c>
      <c r="C103" s="4" t="n">
        <v>6</v>
      </c>
      <c r="D103" s="40" t="n">
        <v>6</v>
      </c>
      <c r="E103" s="39" t="n">
        <f aca="false">+C103/D103*100</f>
        <v>100</v>
      </c>
    </row>
    <row r="104" customFormat="false" ht="12.8" hidden="false" customHeight="false" outlineLevel="0" collapsed="false">
      <c r="A104" s="4" t="s">
        <v>292</v>
      </c>
      <c r="B104" s="4" t="s">
        <v>293</v>
      </c>
      <c r="C104" s="4" t="n">
        <v>5</v>
      </c>
      <c r="D104" s="40" t="n">
        <v>20</v>
      </c>
      <c r="E104" s="39" t="n">
        <f aca="false">+C104/D104*100</f>
        <v>25</v>
      </c>
    </row>
    <row r="105" customFormat="false" ht="12.8" hidden="false" customHeight="false" outlineLevel="0" collapsed="false">
      <c r="A105" s="4" t="s">
        <v>298</v>
      </c>
      <c r="B105" s="4" t="s">
        <v>299</v>
      </c>
      <c r="C105" s="4" t="n">
        <v>4</v>
      </c>
      <c r="D105" s="40" t="n">
        <v>5</v>
      </c>
      <c r="E105" s="39" t="n">
        <f aca="false">+C105/D105*100</f>
        <v>80</v>
      </c>
    </row>
    <row r="106" customFormat="false" ht="12.8" hidden="false" customHeight="false" outlineLevel="0" collapsed="false">
      <c r="A106" s="4" t="s">
        <v>296</v>
      </c>
      <c r="B106" s="4" t="s">
        <v>297</v>
      </c>
      <c r="C106" s="4" t="n">
        <v>4</v>
      </c>
      <c r="D106" s="41" t="n">
        <v>5</v>
      </c>
      <c r="E106" s="39" t="n">
        <f aca="false">+C106/D106*100</f>
        <v>80</v>
      </c>
    </row>
    <row r="107" customFormat="false" ht="12.8" hidden="false" customHeight="false" outlineLevel="0" collapsed="false">
      <c r="A107" s="36" t="s">
        <v>302</v>
      </c>
      <c r="B107" s="36" t="s">
        <v>303</v>
      </c>
      <c r="C107" s="4" t="n">
        <v>4</v>
      </c>
      <c r="D107" s="40"/>
      <c r="E107" s="39"/>
    </row>
    <row r="108" customFormat="false" ht="12.8" hidden="false" customHeight="false" outlineLevel="0" collapsed="false">
      <c r="A108" s="4" t="s">
        <v>294</v>
      </c>
      <c r="B108" s="4" t="s">
        <v>295</v>
      </c>
      <c r="C108" s="4" t="n">
        <v>4</v>
      </c>
      <c r="D108" s="40"/>
      <c r="E108" s="39"/>
    </row>
    <row r="109" customFormat="false" ht="12.8" hidden="false" customHeight="false" outlineLevel="0" collapsed="false">
      <c r="A109" s="4" t="s">
        <v>300</v>
      </c>
      <c r="B109" s="4" t="s">
        <v>301</v>
      </c>
      <c r="C109" s="4" t="n">
        <v>4</v>
      </c>
      <c r="D109" s="40"/>
      <c r="E109" s="39"/>
    </row>
    <row r="110" customFormat="false" ht="12.8" hidden="false" customHeight="false" outlineLevel="0" collapsed="false">
      <c r="A110" s="4" t="s">
        <v>307</v>
      </c>
      <c r="B110" s="4" t="s">
        <v>308</v>
      </c>
      <c r="C110" s="4" t="n">
        <v>3</v>
      </c>
      <c r="D110" s="40" t="n">
        <v>20</v>
      </c>
      <c r="E110" s="39" t="n">
        <f aca="false">+C110/D110*100</f>
        <v>15</v>
      </c>
    </row>
    <row r="111" customFormat="false" ht="12.8" hidden="false" customHeight="false" outlineLevel="0" collapsed="false">
      <c r="A111" s="36" t="s">
        <v>321</v>
      </c>
      <c r="B111" s="36" t="s">
        <v>322</v>
      </c>
      <c r="C111" s="4" t="n">
        <v>3</v>
      </c>
      <c r="D111" s="40" t="n">
        <v>15</v>
      </c>
      <c r="E111" s="39" t="n">
        <f aca="false">+C111/D111*100</f>
        <v>20</v>
      </c>
    </row>
    <row r="112" customFormat="false" ht="12.8" hidden="false" customHeight="false" outlineLevel="0" collapsed="false">
      <c r="A112" s="4" t="s">
        <v>319</v>
      </c>
      <c r="B112" s="4" t="s">
        <v>320</v>
      </c>
      <c r="C112" s="4" t="n">
        <v>3</v>
      </c>
      <c r="D112" s="40" t="n">
        <v>5</v>
      </c>
      <c r="E112" s="39" t="n">
        <f aca="false">+C112/D112*100</f>
        <v>60</v>
      </c>
    </row>
    <row r="113" customFormat="false" ht="12.8" hidden="false" customHeight="false" outlineLevel="0" collapsed="false">
      <c r="A113" s="4" t="s">
        <v>311</v>
      </c>
      <c r="B113" s="4" t="s">
        <v>312</v>
      </c>
      <c r="C113" s="4" t="n">
        <v>3</v>
      </c>
      <c r="D113" s="40" t="n">
        <v>5</v>
      </c>
      <c r="E113" s="39" t="n">
        <f aca="false">+C113/D113*100</f>
        <v>60</v>
      </c>
    </row>
    <row r="114" customFormat="false" ht="12.8" hidden="false" customHeight="false" outlineLevel="0" collapsed="false">
      <c r="A114" s="4" t="s">
        <v>317</v>
      </c>
      <c r="B114" s="4" t="s">
        <v>318</v>
      </c>
      <c r="C114" s="4" t="n">
        <v>3</v>
      </c>
      <c r="D114" s="40" t="n">
        <v>5</v>
      </c>
      <c r="E114" s="39" t="n">
        <f aca="false">+C114/D114*100</f>
        <v>60</v>
      </c>
    </row>
    <row r="115" customFormat="false" ht="12.8" hidden="false" customHeight="false" outlineLevel="0" collapsed="false">
      <c r="A115" s="4" t="s">
        <v>323</v>
      </c>
      <c r="B115" s="4" t="s">
        <v>324</v>
      </c>
      <c r="C115" s="4" t="n">
        <v>3</v>
      </c>
      <c r="D115" s="40" t="n">
        <v>5</v>
      </c>
      <c r="E115" s="39" t="n">
        <f aca="false">+C115/D115*100</f>
        <v>60</v>
      </c>
    </row>
    <row r="116" customFormat="false" ht="12.8" hidden="false" customHeight="false" outlineLevel="0" collapsed="false">
      <c r="A116" s="4" t="s">
        <v>309</v>
      </c>
      <c r="B116" s="4" t="s">
        <v>310</v>
      </c>
      <c r="C116" s="4" t="n">
        <v>3</v>
      </c>
      <c r="D116" s="40"/>
      <c r="E116" s="39"/>
    </row>
    <row r="117" customFormat="false" ht="12.8" hidden="false" customHeight="false" outlineLevel="0" collapsed="false">
      <c r="A117" s="36" t="s">
        <v>305</v>
      </c>
      <c r="B117" s="36" t="s">
        <v>306</v>
      </c>
      <c r="C117" s="4" t="n">
        <v>3</v>
      </c>
      <c r="D117" s="40"/>
      <c r="E117" s="39"/>
    </row>
    <row r="118" customFormat="false" ht="12.8" hidden="false" customHeight="false" outlineLevel="0" collapsed="false">
      <c r="A118" s="4" t="s">
        <v>313</v>
      </c>
      <c r="B118" s="4" t="s">
        <v>314</v>
      </c>
      <c r="C118" s="4" t="n">
        <v>3</v>
      </c>
      <c r="D118" s="40"/>
      <c r="E118" s="39"/>
    </row>
    <row r="119" customFormat="false" ht="12.8" hidden="false" customHeight="false" outlineLevel="0" collapsed="false">
      <c r="A119" s="4" t="s">
        <v>315</v>
      </c>
      <c r="B119" s="4" t="s">
        <v>316</v>
      </c>
      <c r="C119" s="4" t="n">
        <v>3</v>
      </c>
      <c r="D119" s="40"/>
      <c r="E119" s="39"/>
    </row>
    <row r="120" customFormat="false" ht="12.8" hidden="false" customHeight="false" outlineLevel="0" collapsed="false">
      <c r="A120" s="4" t="s">
        <v>332</v>
      </c>
      <c r="B120" s="4" t="s">
        <v>333</v>
      </c>
      <c r="C120" s="4" t="n">
        <v>2</v>
      </c>
      <c r="D120" s="40"/>
      <c r="E120" s="39"/>
    </row>
    <row r="121" customFormat="false" ht="12.8" hidden="false" customHeight="false" outlineLevel="0" collapsed="false">
      <c r="A121" s="4" t="s">
        <v>325</v>
      </c>
      <c r="B121" s="4" t="s">
        <v>326</v>
      </c>
      <c r="C121" s="4" t="n">
        <v>2</v>
      </c>
      <c r="D121" s="40"/>
      <c r="E121" s="39"/>
    </row>
    <row r="122" customFormat="false" ht="12.8" hidden="false" customHeight="false" outlineLevel="0" collapsed="false">
      <c r="A122" s="4" t="s">
        <v>334</v>
      </c>
      <c r="B122" s="4" t="s">
        <v>335</v>
      </c>
      <c r="C122" s="4" t="n">
        <v>2</v>
      </c>
      <c r="D122" s="40"/>
      <c r="E122" s="39"/>
    </row>
    <row r="123" customFormat="false" ht="12.8" hidden="false" customHeight="false" outlineLevel="0" collapsed="false">
      <c r="A123" s="4" t="s">
        <v>329</v>
      </c>
      <c r="B123" s="4" t="s">
        <v>330</v>
      </c>
      <c r="C123" s="4" t="n">
        <v>2</v>
      </c>
      <c r="D123" s="40"/>
      <c r="E123" s="39"/>
    </row>
    <row r="124" customFormat="false" ht="12.8" hidden="false" customHeight="false" outlineLevel="0" collapsed="false">
      <c r="A124" s="4" t="s">
        <v>327</v>
      </c>
      <c r="B124" s="4" t="s">
        <v>328</v>
      </c>
      <c r="C124" s="4" t="n">
        <v>2</v>
      </c>
      <c r="D124" s="40"/>
      <c r="E124" s="39"/>
    </row>
    <row r="125" customFormat="false" ht="12.8" hidden="false" customHeight="false" outlineLevel="0" collapsed="false">
      <c r="A125" s="4" t="s">
        <v>327</v>
      </c>
      <c r="B125" s="4" t="s">
        <v>331</v>
      </c>
      <c r="C125" s="4" t="n">
        <v>2</v>
      </c>
      <c r="D125" s="40"/>
      <c r="E125" s="39"/>
    </row>
    <row r="126" customFormat="false" ht="12.8" hidden="false" customHeight="false" outlineLevel="0" collapsed="false">
      <c r="A126" s="4" t="s">
        <v>363</v>
      </c>
      <c r="B126" s="4" t="s">
        <v>364</v>
      </c>
      <c r="C126" s="4" t="n">
        <v>1</v>
      </c>
      <c r="D126" s="40" t="n">
        <v>10</v>
      </c>
      <c r="E126" s="39" t="n">
        <f aca="false">+C126/D126*100</f>
        <v>10</v>
      </c>
    </row>
    <row r="127" customFormat="false" ht="12.8" hidden="false" customHeight="false" outlineLevel="0" collapsed="false">
      <c r="A127" s="4" t="s">
        <v>352</v>
      </c>
      <c r="B127" s="4" t="s">
        <v>353</v>
      </c>
      <c r="C127" s="4" t="n">
        <v>1</v>
      </c>
      <c r="D127" s="40" t="n">
        <v>150</v>
      </c>
      <c r="E127" s="39" t="n">
        <f aca="false">+C127/D127*100</f>
        <v>0.666666666666667</v>
      </c>
    </row>
    <row r="128" customFormat="false" ht="12.8" hidden="false" customHeight="false" outlineLevel="0" collapsed="false">
      <c r="A128" s="4" t="s">
        <v>342</v>
      </c>
      <c r="B128" s="4" t="s">
        <v>343</v>
      </c>
      <c r="C128" s="4" t="n">
        <v>1</v>
      </c>
      <c r="D128" s="40" t="n">
        <v>40</v>
      </c>
      <c r="E128" s="39" t="n">
        <f aca="false">+C128/D128*100</f>
        <v>2.5</v>
      </c>
    </row>
    <row r="129" customFormat="false" ht="12.8" hidden="false" customHeight="false" outlineLevel="0" collapsed="false">
      <c r="A129" s="4" t="s">
        <v>367</v>
      </c>
      <c r="B129" s="4" t="s">
        <v>368</v>
      </c>
      <c r="C129" s="4" t="n">
        <v>1</v>
      </c>
      <c r="D129" s="40" t="n">
        <v>35</v>
      </c>
      <c r="E129" s="39" t="n">
        <f aca="false">+C129/D129*100</f>
        <v>2.85714285714286</v>
      </c>
    </row>
    <row r="130" customFormat="false" ht="12.8" hidden="false" customHeight="false" outlineLevel="0" collapsed="false">
      <c r="A130" s="36" t="s">
        <v>340</v>
      </c>
      <c r="B130" s="36" t="s">
        <v>341</v>
      </c>
      <c r="C130" s="4" t="n">
        <v>1</v>
      </c>
      <c r="D130" s="40" t="n">
        <v>5</v>
      </c>
      <c r="E130" s="39" t="n">
        <f aca="false">+C130/D130*100</f>
        <v>20</v>
      </c>
    </row>
    <row r="131" customFormat="false" ht="12.8" hidden="false" customHeight="false" outlineLevel="0" collapsed="false">
      <c r="A131" s="4" t="s">
        <v>355</v>
      </c>
      <c r="B131" s="4" t="s">
        <v>356</v>
      </c>
      <c r="C131" s="4" t="n">
        <v>1</v>
      </c>
      <c r="D131" s="37"/>
      <c r="E131" s="39"/>
    </row>
    <row r="132" customFormat="false" ht="12.8" hidden="false" customHeight="false" outlineLevel="0" collapsed="false">
      <c r="A132" s="4" t="s">
        <v>336</v>
      </c>
      <c r="B132" s="4" t="s">
        <v>337</v>
      </c>
      <c r="C132" s="4" t="n">
        <v>1</v>
      </c>
      <c r="D132" s="40"/>
      <c r="E132" s="39"/>
    </row>
    <row r="133" customFormat="false" ht="12.8" hidden="false" customHeight="false" outlineLevel="0" collapsed="false">
      <c r="A133" s="4" t="s">
        <v>338</v>
      </c>
      <c r="B133" s="4" t="s">
        <v>339</v>
      </c>
      <c r="C133" s="4" t="n">
        <v>1</v>
      </c>
      <c r="D133" s="40"/>
      <c r="E133" s="39"/>
    </row>
    <row r="134" customFormat="false" ht="12.8" hidden="false" customHeight="false" outlineLevel="0" collapsed="false">
      <c r="A134" s="4" t="s">
        <v>344</v>
      </c>
      <c r="B134" s="4" t="s">
        <v>345</v>
      </c>
      <c r="C134" s="4" t="n">
        <v>1</v>
      </c>
      <c r="D134" s="40"/>
      <c r="E134" s="39"/>
    </row>
    <row r="135" customFormat="false" ht="12.8" hidden="false" customHeight="false" outlineLevel="0" collapsed="false">
      <c r="A135" s="4" t="s">
        <v>346</v>
      </c>
      <c r="B135" s="4" t="s">
        <v>347</v>
      </c>
      <c r="C135" s="4" t="n">
        <v>1</v>
      </c>
      <c r="D135" s="40"/>
      <c r="E135" s="39"/>
    </row>
    <row r="136" customFormat="false" ht="12.8" hidden="false" customHeight="false" outlineLevel="0" collapsed="false">
      <c r="A136" s="4" t="s">
        <v>348</v>
      </c>
      <c r="B136" s="4" t="s">
        <v>349</v>
      </c>
      <c r="C136" s="4" t="n">
        <v>1</v>
      </c>
      <c r="D136" s="40"/>
      <c r="E136" s="39"/>
    </row>
    <row r="137" customFormat="false" ht="12.8" hidden="false" customHeight="false" outlineLevel="0" collapsed="false">
      <c r="A137" s="4" t="s">
        <v>357</v>
      </c>
      <c r="B137" s="4" t="s">
        <v>358</v>
      </c>
      <c r="C137" s="4" t="n">
        <v>1</v>
      </c>
      <c r="D137" s="40"/>
      <c r="E137" s="39"/>
    </row>
    <row r="138" customFormat="false" ht="12.8" hidden="false" customHeight="false" outlineLevel="0" collapsed="false">
      <c r="A138" s="4" t="s">
        <v>350</v>
      </c>
      <c r="B138" s="4" t="s">
        <v>351</v>
      </c>
      <c r="C138" s="4" t="n">
        <v>1</v>
      </c>
      <c r="D138" s="40"/>
      <c r="E138" s="39"/>
    </row>
    <row r="139" customFormat="false" ht="12.8" hidden="false" customHeight="false" outlineLevel="0" collapsed="false">
      <c r="A139" s="4" t="s">
        <v>359</v>
      </c>
      <c r="B139" s="4" t="s">
        <v>360</v>
      </c>
      <c r="C139" s="4" t="n">
        <v>1</v>
      </c>
      <c r="D139" s="40"/>
      <c r="E139" s="39"/>
    </row>
    <row r="140" customFormat="false" ht="12.8" hidden="false" customHeight="false" outlineLevel="0" collapsed="false">
      <c r="A140" s="4" t="s">
        <v>361</v>
      </c>
      <c r="B140" s="4" t="s">
        <v>362</v>
      </c>
      <c r="C140" s="4" t="n">
        <v>0</v>
      </c>
      <c r="D140" s="40"/>
      <c r="E140" s="39"/>
    </row>
    <row r="141" customFormat="false" ht="12.8" hidden="false" customHeight="false" outlineLevel="0" collapsed="false">
      <c r="A141" s="4" t="s">
        <v>369</v>
      </c>
      <c r="B141" s="4" t="s">
        <v>370</v>
      </c>
      <c r="D141" s="40" t="n">
        <v>185</v>
      </c>
      <c r="E141" s="39" t="n">
        <f aca="false">+C141/D141*100</f>
        <v>0</v>
      </c>
    </row>
    <row r="142" customFormat="false" ht="12.8" hidden="false" customHeight="false" outlineLevel="0" collapsed="false">
      <c r="D142" s="40" t="n">
        <v>90</v>
      </c>
      <c r="E142" s="39" t="n">
        <f aca="false">+C142/D142*100</f>
        <v>0</v>
      </c>
    </row>
    <row r="143" customFormat="false" ht="12.8" hidden="false" customHeight="false" outlineLevel="0" collapsed="false">
      <c r="A143" s="0"/>
      <c r="B143" s="0"/>
      <c r="C143" s="0"/>
      <c r="D143" s="40"/>
      <c r="E143" s="39"/>
    </row>
  </sheetData>
  <autoFilter ref="A1:E14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4"/>
  <sheetViews>
    <sheetView showFormulas="false" showGridLines="true" showRowColHeaders="true" showZeros="true" rightToLeft="false" tabSelected="false" showOutlineSymbols="true" defaultGridColor="true" view="normal" topLeftCell="L1" colorId="64" zoomScale="181" zoomScaleNormal="181" zoomScalePageLayoutView="100" workbookViewId="0">
      <selection pane="topLeft" activeCell="R14" activeCellId="0" sqref="R1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6.41"/>
    <col collapsed="false" customWidth="true" hidden="false" outlineLevel="0" max="2" min="2" style="0" width="23.65"/>
    <col collapsed="false" customWidth="true" hidden="false" outlineLevel="0" max="3" min="3" style="0" width="12.5"/>
    <col collapsed="false" customWidth="true" hidden="false" outlineLevel="0" max="4" min="4" style="0" width="16.33"/>
    <col collapsed="false" customWidth="true" hidden="false" outlineLevel="0" max="5" min="5" style="0" width="14.42"/>
    <col collapsed="false" customWidth="true" hidden="false" outlineLevel="0" max="6" min="6" style="0" width="12.33"/>
    <col collapsed="false" customWidth="true" hidden="false" outlineLevel="0" max="7" min="7" style="0" width="11.29"/>
    <col collapsed="false" customWidth="true" hidden="false" outlineLevel="0" max="8" min="8" style="0" width="11.46"/>
    <col collapsed="false" customWidth="true" hidden="false" outlineLevel="0" max="9" min="9" style="0" width="13.2"/>
    <col collapsed="false" customWidth="true" hidden="false" outlineLevel="0" max="10" min="10" style="0" width="12.15"/>
    <col collapsed="false" customWidth="true" hidden="false" outlineLevel="0" max="11" min="11" style="0" width="11.29"/>
    <col collapsed="false" customWidth="true" hidden="false" outlineLevel="0" max="12" min="12" style="0" width="11.46"/>
    <col collapsed="false" customWidth="true" hidden="false" outlineLevel="0" max="13" min="13" style="0" width="13.2"/>
    <col collapsed="false" customWidth="true" hidden="false" outlineLevel="0" max="14" min="14" style="0" width="12.15"/>
    <col collapsed="false" customWidth="true" hidden="false" outlineLevel="0" max="15" min="15" style="0" width="11.29"/>
    <col collapsed="false" customWidth="true" hidden="false" outlineLevel="0" max="16" min="16" style="0" width="11.46"/>
    <col collapsed="false" customWidth="true" hidden="false" outlineLevel="0" max="17" min="17" style="0" width="13.2"/>
    <col collapsed="false" customWidth="true" hidden="false" outlineLevel="0" max="18" min="18" style="0" width="12.15"/>
    <col collapsed="false" customWidth="true" hidden="false" outlineLevel="0" max="19" min="19" style="0" width="11.46"/>
    <col collapsed="false" customWidth="true" hidden="false" outlineLevel="0" max="20" min="20" style="0" width="11.63"/>
    <col collapsed="false" customWidth="true" hidden="false" outlineLevel="0" max="21" min="21" style="0" width="13.38"/>
    <col collapsed="false" customWidth="true" hidden="false" outlineLevel="0" max="22" min="22" style="0" width="7.28"/>
    <col collapsed="false" customWidth="true" hidden="false" outlineLevel="0" max="23" min="23" style="0" width="12.15"/>
    <col collapsed="false" customWidth="true" hidden="false" outlineLevel="0" max="24" min="24" style="0" width="12.33"/>
    <col collapsed="false" customWidth="true" hidden="false" outlineLevel="0" max="25" min="25" style="0" width="14.07"/>
    <col collapsed="false" customWidth="true" hidden="false" outlineLevel="0" max="26" min="26" style="0" width="12.68"/>
  </cols>
  <sheetData>
    <row r="1" customFormat="false" ht="12.8" hidden="false" customHeight="false" outlineLevel="0" collapsed="false">
      <c r="A1" s="42" t="s">
        <v>72</v>
      </c>
      <c r="B1" s="42" t="s">
        <v>11</v>
      </c>
      <c r="C1" s="42" t="s">
        <v>371</v>
      </c>
      <c r="D1" s="42" t="s">
        <v>372</v>
      </c>
      <c r="E1" s="42" t="s">
        <v>373</v>
      </c>
      <c r="F1" s="42" t="s">
        <v>374</v>
      </c>
      <c r="G1" s="42" t="s">
        <v>375</v>
      </c>
      <c r="H1" s="42" t="s">
        <v>376</v>
      </c>
      <c r="I1" s="42" t="s">
        <v>377</v>
      </c>
      <c r="J1" s="42" t="s">
        <v>378</v>
      </c>
      <c r="K1" s="42" t="s">
        <v>379</v>
      </c>
      <c r="L1" s="42" t="s">
        <v>380</v>
      </c>
      <c r="M1" s="42" t="s">
        <v>381</v>
      </c>
      <c r="N1" s="42" t="s">
        <v>382</v>
      </c>
      <c r="O1" s="42" t="s">
        <v>383</v>
      </c>
      <c r="P1" s="42" t="s">
        <v>384</v>
      </c>
      <c r="Q1" s="42" t="s">
        <v>385</v>
      </c>
      <c r="R1" s="42" t="s">
        <v>386</v>
      </c>
      <c r="S1" s="42" t="s">
        <v>387</v>
      </c>
      <c r="T1" s="42" t="s">
        <v>388</v>
      </c>
      <c r="U1" s="42" t="s">
        <v>389</v>
      </c>
      <c r="V1" s="42" t="s">
        <v>390</v>
      </c>
      <c r="W1" s="42" t="s">
        <v>391</v>
      </c>
      <c r="X1" s="42" t="s">
        <v>392</v>
      </c>
      <c r="Y1" s="42" t="s">
        <v>393</v>
      </c>
      <c r="Z1" s="42" t="s">
        <v>394</v>
      </c>
      <c r="AA1" s="42" t="s">
        <v>395</v>
      </c>
      <c r="AB1" s="42" t="s">
        <v>396</v>
      </c>
      <c r="AC1" s="1" t="s">
        <v>397</v>
      </c>
      <c r="AD1" s="1" t="s">
        <v>398</v>
      </c>
      <c r="AE1" s="1" t="s">
        <v>399</v>
      </c>
    </row>
    <row r="2" customFormat="false" ht="12.8" hidden="false" customHeight="false" outlineLevel="0" collapsed="false">
      <c r="A2" s="31" t="n">
        <v>84</v>
      </c>
      <c r="B2" s="31" t="s">
        <v>52</v>
      </c>
      <c r="C2" s="31" t="n">
        <v>6196</v>
      </c>
      <c r="D2" s="31" t="n">
        <v>5061</v>
      </c>
      <c r="E2" s="31" t="n">
        <v>650</v>
      </c>
      <c r="F2" s="31" t="n">
        <v>11907</v>
      </c>
      <c r="G2" s="31" t="n">
        <f aca="false">+O2-K2</f>
        <v>4150</v>
      </c>
      <c r="H2" s="31" t="n">
        <f aca="false">+P2-L2</f>
        <v>3239</v>
      </c>
      <c r="I2" s="31" t="n">
        <f aca="false">+Q2-M2</f>
        <v>296</v>
      </c>
      <c r="J2" s="31" t="n">
        <f aca="false">+R2-N2</f>
        <v>7685</v>
      </c>
      <c r="K2" s="31" t="n">
        <v>29</v>
      </c>
      <c r="L2" s="31" t="n">
        <v>879</v>
      </c>
      <c r="M2" s="31" t="n">
        <v>266</v>
      </c>
      <c r="N2" s="31" t="n">
        <v>1174</v>
      </c>
      <c r="O2" s="31" t="n">
        <f aca="false">+C2-S2-W2</f>
        <v>4179</v>
      </c>
      <c r="P2" s="31" t="n">
        <f aca="false">+D2-T2-X2</f>
        <v>4118</v>
      </c>
      <c r="Q2" s="31" t="n">
        <f aca="false">+E2-U2-Y2</f>
        <v>562</v>
      </c>
      <c r="R2" s="31" t="n">
        <f aca="false">+F2-V2-Z2</f>
        <v>8859</v>
      </c>
      <c r="S2" s="31" t="n">
        <v>1465</v>
      </c>
      <c r="T2" s="31" t="n">
        <v>651</v>
      </c>
      <c r="U2" s="31" t="n">
        <v>43</v>
      </c>
      <c r="V2" s="31" t="n">
        <v>2159</v>
      </c>
      <c r="W2" s="31" t="n">
        <v>552</v>
      </c>
      <c r="X2" s="31" t="n">
        <v>292</v>
      </c>
      <c r="Y2" s="31" t="n">
        <v>45</v>
      </c>
      <c r="Z2" s="31" t="n">
        <v>889</v>
      </c>
      <c r="AA2" s="43" t="n">
        <f aca="false">N2/F2*100</f>
        <v>9.85974636768288</v>
      </c>
      <c r="AB2" s="43" t="n">
        <f aca="false">+J2/F2*100</f>
        <v>64.5418661291677</v>
      </c>
      <c r="AC2" s="6" t="n">
        <f aca="false">+R2/$F2*100</f>
        <v>74.4016124968506</v>
      </c>
      <c r="AD2" s="6" t="n">
        <f aca="false">+V2/$F2*100</f>
        <v>18.1321911480642</v>
      </c>
      <c r="AE2" s="6" t="n">
        <f aca="false">+Z2/$F2*100</f>
        <v>7.46619635508525</v>
      </c>
    </row>
    <row r="3" customFormat="false" ht="12.8" hidden="false" customHeight="false" outlineLevel="0" collapsed="false">
      <c r="A3" s="32" t="n">
        <v>27</v>
      </c>
      <c r="B3" s="32" t="s">
        <v>44</v>
      </c>
      <c r="C3" s="32" t="n">
        <v>3247</v>
      </c>
      <c r="D3" s="32" t="n">
        <v>1995</v>
      </c>
      <c r="E3" s="32" t="n">
        <v>329</v>
      </c>
      <c r="F3" s="32" t="n">
        <v>5571</v>
      </c>
      <c r="G3" s="32" t="n">
        <f aca="false">+O3-K3</f>
        <v>2403</v>
      </c>
      <c r="H3" s="32" t="n">
        <f aca="false">+P3-L3</f>
        <v>1450</v>
      </c>
      <c r="I3" s="32" t="n">
        <f aca="false">+Q3-M3</f>
        <v>189</v>
      </c>
      <c r="J3" s="32" t="n">
        <f aca="false">+R3-N3</f>
        <v>4043</v>
      </c>
      <c r="K3" s="32" t="n">
        <v>17</v>
      </c>
      <c r="L3" s="32" t="n">
        <v>239</v>
      </c>
      <c r="M3" s="32" t="n">
        <v>79</v>
      </c>
      <c r="N3" s="32" t="n">
        <v>334</v>
      </c>
      <c r="O3" s="32" t="n">
        <f aca="false">+C3-S3-W3</f>
        <v>2420</v>
      </c>
      <c r="P3" s="32" t="n">
        <f aca="false">+D3-T3-X3</f>
        <v>1689</v>
      </c>
      <c r="Q3" s="32" t="n">
        <f aca="false">+E3-U3-Y3</f>
        <v>268</v>
      </c>
      <c r="R3" s="32" t="n">
        <f aca="false">+F3-V3-Z3</f>
        <v>4377</v>
      </c>
      <c r="S3" s="32" t="n">
        <v>636</v>
      </c>
      <c r="T3" s="32" t="n">
        <v>211</v>
      </c>
      <c r="U3" s="32" t="n">
        <v>44</v>
      </c>
      <c r="V3" s="32" t="n">
        <v>891</v>
      </c>
      <c r="W3" s="32" t="n">
        <v>191</v>
      </c>
      <c r="X3" s="32" t="n">
        <v>95</v>
      </c>
      <c r="Y3" s="32" t="n">
        <v>17</v>
      </c>
      <c r="Z3" s="32" t="n">
        <v>303</v>
      </c>
      <c r="AA3" s="44" t="n">
        <f aca="false">N3/F3*100</f>
        <v>5.99533297433136</v>
      </c>
      <c r="AB3" s="44" t="n">
        <f aca="false">+J3/F3*100</f>
        <v>72.5722491473703</v>
      </c>
      <c r="AC3" s="6" t="n">
        <f aca="false">+R3/$F3*100</f>
        <v>78.5675821217017</v>
      </c>
      <c r="AD3" s="6" t="n">
        <f aca="false">+V3/$F3*100</f>
        <v>15.9935379644588</v>
      </c>
      <c r="AE3" s="6" t="n">
        <f aca="false">+Z3/$F3*100</f>
        <v>5.43887991383953</v>
      </c>
    </row>
    <row r="4" customFormat="false" ht="12.8" hidden="false" customHeight="false" outlineLevel="0" collapsed="false">
      <c r="A4" s="31" t="n">
        <v>53</v>
      </c>
      <c r="B4" s="31" t="s">
        <v>49</v>
      </c>
      <c r="C4" s="31" t="n">
        <v>2496</v>
      </c>
      <c r="D4" s="31" t="n">
        <v>1186</v>
      </c>
      <c r="E4" s="31" t="n">
        <v>333</v>
      </c>
      <c r="F4" s="31" t="n">
        <v>4015</v>
      </c>
      <c r="G4" s="31" t="n">
        <f aca="false">+O4-K4</f>
        <v>1575</v>
      </c>
      <c r="H4" s="31" t="n">
        <f aca="false">+P4-L4</f>
        <v>720</v>
      </c>
      <c r="I4" s="31" t="n">
        <f aca="false">+Q4-M4</f>
        <v>198</v>
      </c>
      <c r="J4" s="31" t="n">
        <f aca="false">+R4-N4</f>
        <v>2493</v>
      </c>
      <c r="K4" s="31"/>
      <c r="L4" s="31" t="n">
        <v>199</v>
      </c>
      <c r="M4" s="31" t="n">
        <v>68</v>
      </c>
      <c r="N4" s="31" t="n">
        <v>267</v>
      </c>
      <c r="O4" s="31" t="n">
        <f aca="false">+C4-S4-W4</f>
        <v>1575</v>
      </c>
      <c r="P4" s="31" t="n">
        <f aca="false">+D4-T4-X4</f>
        <v>919</v>
      </c>
      <c r="Q4" s="31" t="n">
        <f aca="false">+E4-U4-Y4</f>
        <v>266</v>
      </c>
      <c r="R4" s="31" t="n">
        <f aca="false">+F4-V4-Z4</f>
        <v>2760</v>
      </c>
      <c r="S4" s="31" t="n">
        <v>738</v>
      </c>
      <c r="T4" s="31" t="n">
        <v>200</v>
      </c>
      <c r="U4" s="31" t="n">
        <v>45</v>
      </c>
      <c r="V4" s="31" t="n">
        <v>983</v>
      </c>
      <c r="W4" s="31" t="n">
        <v>183</v>
      </c>
      <c r="X4" s="31" t="n">
        <v>67</v>
      </c>
      <c r="Y4" s="31" t="n">
        <v>22</v>
      </c>
      <c r="Z4" s="31" t="n">
        <v>272</v>
      </c>
      <c r="AA4" s="43" t="n">
        <f aca="false">N4/F4*100</f>
        <v>6.65006226650062</v>
      </c>
      <c r="AB4" s="43" t="n">
        <f aca="false">+J4/F4*100</f>
        <v>62.0921544209215</v>
      </c>
      <c r="AC4" s="6" t="n">
        <f aca="false">+R4/$F4*100</f>
        <v>68.7422166874222</v>
      </c>
      <c r="AD4" s="6" t="n">
        <f aca="false">+V4/$F4*100</f>
        <v>24.4831880448319</v>
      </c>
      <c r="AE4" s="6" t="n">
        <f aca="false">+Z4/$F4*100</f>
        <v>6.77459526774595</v>
      </c>
    </row>
    <row r="5" customFormat="false" ht="12.8" hidden="false" customHeight="false" outlineLevel="0" collapsed="false">
      <c r="A5" s="32" t="n">
        <v>24</v>
      </c>
      <c r="B5" s="32" t="s">
        <v>43</v>
      </c>
      <c r="C5" s="32" t="n">
        <v>2534</v>
      </c>
      <c r="D5" s="32" t="n">
        <v>1377</v>
      </c>
      <c r="E5" s="32" t="n">
        <v>204</v>
      </c>
      <c r="F5" s="32" t="n">
        <v>4115</v>
      </c>
      <c r="G5" s="32" t="n">
        <f aca="false">+O5-K5</f>
        <v>1836</v>
      </c>
      <c r="H5" s="32" t="n">
        <f aca="false">+P5-L5</f>
        <v>713</v>
      </c>
      <c r="I5" s="32" t="n">
        <f aca="false">+Q5-M5</f>
        <v>77</v>
      </c>
      <c r="J5" s="32" t="n">
        <f aca="false">+R5-N5</f>
        <v>3241</v>
      </c>
      <c r="K5" s="32" t="n">
        <v>28</v>
      </c>
      <c r="L5" s="32" t="n">
        <v>490</v>
      </c>
      <c r="M5" s="32" t="n">
        <v>97</v>
      </c>
      <c r="N5" s="32"/>
      <c r="O5" s="32" t="n">
        <f aca="false">+C5-S5-W5</f>
        <v>1864</v>
      </c>
      <c r="P5" s="32" t="n">
        <f aca="false">+D5-T5-X5</f>
        <v>1203</v>
      </c>
      <c r="Q5" s="32" t="n">
        <f aca="false">+E5-U5-Y5</f>
        <v>174</v>
      </c>
      <c r="R5" s="32" t="n">
        <f aca="false">+F5-V5-Z5</f>
        <v>3241</v>
      </c>
      <c r="S5" s="32" t="n">
        <v>500</v>
      </c>
      <c r="T5" s="32" t="n">
        <v>124</v>
      </c>
      <c r="U5" s="32" t="n">
        <v>21</v>
      </c>
      <c r="V5" s="32" t="n">
        <v>645</v>
      </c>
      <c r="W5" s="32" t="n">
        <v>170</v>
      </c>
      <c r="X5" s="32" t="n">
        <v>50</v>
      </c>
      <c r="Y5" s="32" t="n">
        <v>9</v>
      </c>
      <c r="Z5" s="32" t="n">
        <v>229</v>
      </c>
      <c r="AA5" s="44" t="n">
        <f aca="false">N5/F5*100</f>
        <v>0</v>
      </c>
      <c r="AB5" s="44" t="n">
        <f aca="false">+J5/F5*100</f>
        <v>78.7606318347509</v>
      </c>
      <c r="AC5" s="6" t="n">
        <f aca="false">+R5/$F5*100</f>
        <v>78.7606318347509</v>
      </c>
      <c r="AD5" s="6" t="n">
        <f aca="false">+V5/$F5*100</f>
        <v>15.6743620899149</v>
      </c>
      <c r="AE5" s="6" t="n">
        <f aca="false">+Z5/$F5*100</f>
        <v>5.56500607533414</v>
      </c>
    </row>
    <row r="6" customFormat="false" ht="12.8" hidden="false" customHeight="false" outlineLevel="0" collapsed="false">
      <c r="A6" s="31" t="n">
        <v>44</v>
      </c>
      <c r="B6" s="31" t="s">
        <v>47</v>
      </c>
      <c r="C6" s="31" t="n">
        <v>5563</v>
      </c>
      <c r="D6" s="31" t="n">
        <v>6677</v>
      </c>
      <c r="E6" s="31" t="n">
        <v>736</v>
      </c>
      <c r="F6" s="31" t="n">
        <v>12976</v>
      </c>
      <c r="G6" s="31" t="n">
        <f aca="false">+O6-K6</f>
        <v>3951</v>
      </c>
      <c r="H6" s="31" t="n">
        <f aca="false">+P6-L6</f>
        <v>4426</v>
      </c>
      <c r="I6" s="31" t="n">
        <f aca="false">+Q6-M6</f>
        <v>431</v>
      </c>
      <c r="J6" s="31" t="n">
        <f aca="false">+R6-N6</f>
        <v>8798</v>
      </c>
      <c r="K6" s="31" t="n">
        <v>23</v>
      </c>
      <c r="L6" s="31" t="n">
        <v>1078</v>
      </c>
      <c r="M6" s="31" t="n">
        <v>219</v>
      </c>
      <c r="N6" s="31" t="n">
        <v>1320</v>
      </c>
      <c r="O6" s="31" t="n">
        <f aca="false">+C6-S6-W6</f>
        <v>3974</v>
      </c>
      <c r="P6" s="31" t="n">
        <f aca="false">+D6-T6-X6</f>
        <v>5504</v>
      </c>
      <c r="Q6" s="31" t="n">
        <f aca="false">+E6-U6-Y6</f>
        <v>650</v>
      </c>
      <c r="R6" s="31" t="n">
        <f aca="false">+F6-V6-Z6</f>
        <v>10118</v>
      </c>
      <c r="S6" s="31" t="n">
        <v>1169</v>
      </c>
      <c r="T6" s="31" t="n">
        <v>789</v>
      </c>
      <c r="U6" s="31" t="n">
        <v>65</v>
      </c>
      <c r="V6" s="31" t="n">
        <v>2023</v>
      </c>
      <c r="W6" s="31" t="n">
        <v>420</v>
      </c>
      <c r="X6" s="31" t="n">
        <v>384</v>
      </c>
      <c r="Y6" s="31" t="n">
        <v>21</v>
      </c>
      <c r="Z6" s="31" t="n">
        <v>835</v>
      </c>
      <c r="AA6" s="43" t="n">
        <f aca="false">N6/F6*100</f>
        <v>10.1726263871763</v>
      </c>
      <c r="AB6" s="43" t="n">
        <f aca="false">+J6/F6*100</f>
        <v>67.8020961775586</v>
      </c>
      <c r="AC6" s="6" t="n">
        <f aca="false">+R6/$F6*100</f>
        <v>77.9747225647349</v>
      </c>
      <c r="AD6" s="6" t="n">
        <f aca="false">+V6/$F6*100</f>
        <v>15.5903205918619</v>
      </c>
      <c r="AE6" s="6" t="n">
        <f aca="false">+Z6/$F6*100</f>
        <v>6.43495684340321</v>
      </c>
    </row>
    <row r="7" customFormat="false" ht="12.8" hidden="false" customHeight="false" outlineLevel="0" collapsed="false">
      <c r="A7" s="32" t="n">
        <v>32</v>
      </c>
      <c r="B7" s="32" t="s">
        <v>46</v>
      </c>
      <c r="C7" s="32" t="n">
        <v>2844</v>
      </c>
      <c r="D7" s="32" t="n">
        <v>2528</v>
      </c>
      <c r="E7" s="32" t="n">
        <v>279</v>
      </c>
      <c r="F7" s="32" t="n">
        <v>5651</v>
      </c>
      <c r="G7" s="32" t="n">
        <f aca="false">+O7-K7</f>
        <v>2032</v>
      </c>
      <c r="H7" s="32" t="n">
        <f aca="false">+P7-L7</f>
        <v>1770</v>
      </c>
      <c r="I7" s="32" t="n">
        <f aca="false">+Q7-M7</f>
        <v>144</v>
      </c>
      <c r="J7" s="32" t="n">
        <f aca="false">+R7-N7</f>
        <v>3946</v>
      </c>
      <c r="K7" s="32" t="n">
        <v>7</v>
      </c>
      <c r="L7" s="32" t="n">
        <v>333</v>
      </c>
      <c r="M7" s="32" t="n">
        <v>60</v>
      </c>
      <c r="N7" s="32" t="n">
        <v>400</v>
      </c>
      <c r="O7" s="32" t="n">
        <f aca="false">+C7-S7-W7</f>
        <v>2039</v>
      </c>
      <c r="P7" s="32" t="n">
        <f aca="false">+D7-T7-X7</f>
        <v>2103</v>
      </c>
      <c r="Q7" s="32" t="n">
        <f aca="false">+E7-U7-Y7</f>
        <v>204</v>
      </c>
      <c r="R7" s="32" t="n">
        <f aca="false">+F7-V7-Z7</f>
        <v>4346</v>
      </c>
      <c r="S7" s="32" t="n">
        <v>547</v>
      </c>
      <c r="T7" s="32" t="n">
        <v>304</v>
      </c>
      <c r="U7" s="32" t="n">
        <v>58</v>
      </c>
      <c r="V7" s="32" t="n">
        <v>909</v>
      </c>
      <c r="W7" s="32" t="n">
        <v>258</v>
      </c>
      <c r="X7" s="32" t="n">
        <v>121</v>
      </c>
      <c r="Y7" s="32" t="n">
        <v>17</v>
      </c>
      <c r="Z7" s="32" t="n">
        <v>396</v>
      </c>
      <c r="AA7" s="44" t="n">
        <f aca="false">N7/F7*100</f>
        <v>7.07839320474252</v>
      </c>
      <c r="AB7" s="44" t="n">
        <f aca="false">+J7/F7*100</f>
        <v>69.828348964785</v>
      </c>
      <c r="AC7" s="6" t="n">
        <f aca="false">+R7/$F7*100</f>
        <v>76.9067421695275</v>
      </c>
      <c r="AD7" s="6" t="n">
        <f aca="false">+V7/$F7*100</f>
        <v>16.0856485577774</v>
      </c>
      <c r="AE7" s="6" t="n">
        <f aca="false">+Z7/$F7*100</f>
        <v>7.0076092726951</v>
      </c>
    </row>
    <row r="8" customFormat="false" ht="12.8" hidden="false" customHeight="false" outlineLevel="0" collapsed="false">
      <c r="A8" s="31" t="n">
        <v>11</v>
      </c>
      <c r="B8" s="31" t="s">
        <v>42</v>
      </c>
      <c r="C8" s="31" t="n">
        <v>5432</v>
      </c>
      <c r="D8" s="31" t="n">
        <v>7407</v>
      </c>
      <c r="E8" s="31" t="n">
        <v>473</v>
      </c>
      <c r="F8" s="31" t="n">
        <v>13312</v>
      </c>
      <c r="G8" s="31" t="n">
        <f aca="false">+O8-K8</f>
        <v>2979</v>
      </c>
      <c r="H8" s="31" t="n">
        <f aca="false">+P8-L8</f>
        <v>3765</v>
      </c>
      <c r="I8" s="31" t="n">
        <f aca="false">+Q8-M8</f>
        <v>238</v>
      </c>
      <c r="J8" s="31" t="n">
        <f aca="false">+R8-N8</f>
        <v>6982</v>
      </c>
      <c r="K8" s="31" t="n">
        <v>12</v>
      </c>
      <c r="L8" s="31" t="n">
        <v>447</v>
      </c>
      <c r="M8" s="31" t="n">
        <v>105</v>
      </c>
      <c r="N8" s="31" t="n">
        <v>564</v>
      </c>
      <c r="O8" s="31" t="n">
        <f aca="false">+C8-S8-W8</f>
        <v>2991</v>
      </c>
      <c r="P8" s="31" t="n">
        <f aca="false">+D8-T8-X8</f>
        <v>4212</v>
      </c>
      <c r="Q8" s="31" t="n">
        <f aca="false">+E8-U8-Y8</f>
        <v>343</v>
      </c>
      <c r="R8" s="31" t="n">
        <f aca="false">+F8-V8-Z8</f>
        <v>7546</v>
      </c>
      <c r="S8" s="31" t="n">
        <v>1884</v>
      </c>
      <c r="T8" s="31" t="n">
        <v>2628</v>
      </c>
      <c r="U8" s="31" t="n">
        <v>103</v>
      </c>
      <c r="V8" s="31" t="n">
        <v>4615</v>
      </c>
      <c r="W8" s="31" t="n">
        <v>557</v>
      </c>
      <c r="X8" s="31" t="n">
        <v>567</v>
      </c>
      <c r="Y8" s="31" t="n">
        <v>27</v>
      </c>
      <c r="Z8" s="31" t="n">
        <v>1151</v>
      </c>
      <c r="AA8" s="43" t="n">
        <f aca="false">N8/F8*100</f>
        <v>4.23677884615385</v>
      </c>
      <c r="AB8" s="43" t="n">
        <f aca="false">+J8/F8*100</f>
        <v>52.4489182692308</v>
      </c>
      <c r="AC8" s="6" t="n">
        <f aca="false">+R8/$F8*100</f>
        <v>56.6856971153846</v>
      </c>
      <c r="AD8" s="6" t="n">
        <f aca="false">+V8/$F8*100</f>
        <v>34.66796875</v>
      </c>
      <c r="AE8" s="6" t="n">
        <f aca="false">+Z8/$F8*100</f>
        <v>8.64633413461538</v>
      </c>
    </row>
    <row r="9" customFormat="false" ht="12.8" hidden="false" customHeight="false" outlineLevel="0" collapsed="false">
      <c r="A9" s="32" t="n">
        <v>28</v>
      </c>
      <c r="B9" s="32" t="s">
        <v>45</v>
      </c>
      <c r="C9" s="32" t="n">
        <v>2636</v>
      </c>
      <c r="D9" s="32" t="n">
        <v>2087</v>
      </c>
      <c r="E9" s="32" t="n">
        <v>276</v>
      </c>
      <c r="F9" s="32" t="n">
        <v>4999</v>
      </c>
      <c r="G9" s="32" t="n">
        <f aca="false">+O9-K9</f>
        <v>1785</v>
      </c>
      <c r="H9" s="32" t="n">
        <f aca="false">+P9-L9</f>
        <v>1364</v>
      </c>
      <c r="I9" s="32" t="n">
        <f aca="false">+Q9-M9</f>
        <v>108</v>
      </c>
      <c r="J9" s="32" t="n">
        <f aca="false">+R9-N9</f>
        <v>3257</v>
      </c>
      <c r="K9" s="32" t="n">
        <v>1</v>
      </c>
      <c r="L9" s="32" t="n">
        <v>323</v>
      </c>
      <c r="M9" s="32" t="n">
        <v>126</v>
      </c>
      <c r="N9" s="32" t="n">
        <v>450</v>
      </c>
      <c r="O9" s="32" t="n">
        <f aca="false">+C9-S9-W9</f>
        <v>1786</v>
      </c>
      <c r="P9" s="32" t="n">
        <f aca="false">+D9-T9-X9</f>
        <v>1687</v>
      </c>
      <c r="Q9" s="32" t="n">
        <f aca="false">+E9-U9-Y9</f>
        <v>234</v>
      </c>
      <c r="R9" s="32" t="n">
        <f aca="false">+F9-V9-Z9</f>
        <v>3707</v>
      </c>
      <c r="S9" s="32" t="n">
        <v>623</v>
      </c>
      <c r="T9" s="32" t="n">
        <v>293</v>
      </c>
      <c r="U9" s="32" t="n">
        <v>35</v>
      </c>
      <c r="V9" s="32" t="n">
        <v>951</v>
      </c>
      <c r="W9" s="32" t="n">
        <v>227</v>
      </c>
      <c r="X9" s="32" t="n">
        <v>107</v>
      </c>
      <c r="Y9" s="32" t="n">
        <v>7</v>
      </c>
      <c r="Z9" s="32" t="n">
        <v>341</v>
      </c>
      <c r="AA9" s="44" t="n">
        <f aca="false">N9/F9*100</f>
        <v>9.00180036007201</v>
      </c>
      <c r="AB9" s="44" t="n">
        <f aca="false">+J9/F9*100</f>
        <v>65.1530306061212</v>
      </c>
      <c r="AC9" s="6" t="n">
        <f aca="false">+R9/$F9*100</f>
        <v>74.1548309661932</v>
      </c>
      <c r="AD9" s="6" t="n">
        <f aca="false">+V9/$F9*100</f>
        <v>19.0238047609522</v>
      </c>
      <c r="AE9" s="6" t="n">
        <f aca="false">+Z9/$F9*100</f>
        <v>6.82136427285457</v>
      </c>
    </row>
    <row r="10" customFormat="false" ht="12.8" hidden="false" customHeight="false" outlineLevel="0" collapsed="false">
      <c r="A10" s="31" t="n">
        <v>75</v>
      </c>
      <c r="B10" s="31" t="s">
        <v>50</v>
      </c>
      <c r="C10" s="31" t="n">
        <v>4699</v>
      </c>
      <c r="D10" s="31" t="n">
        <v>2647</v>
      </c>
      <c r="E10" s="31" t="n">
        <v>609</v>
      </c>
      <c r="F10" s="31" t="n">
        <v>7955</v>
      </c>
      <c r="G10" s="31" t="n">
        <f aca="false">+O10-K10</f>
        <v>3006</v>
      </c>
      <c r="H10" s="31" t="n">
        <f aca="false">+P10-L10</f>
        <v>1762</v>
      </c>
      <c r="I10" s="31" t="n">
        <f aca="false">+Q10-M10</f>
        <v>368</v>
      </c>
      <c r="J10" s="31" t="n">
        <f aca="false">+R10-N10</f>
        <v>5136</v>
      </c>
      <c r="K10" s="31" t="n">
        <v>5</v>
      </c>
      <c r="L10" s="31" t="n">
        <v>413</v>
      </c>
      <c r="M10" s="31" t="n">
        <v>113</v>
      </c>
      <c r="N10" s="31" t="n">
        <v>531</v>
      </c>
      <c r="O10" s="31" t="n">
        <f aca="false">+C10-S10-W10</f>
        <v>3011</v>
      </c>
      <c r="P10" s="31" t="n">
        <f aca="false">+D10-T10-X10</f>
        <v>2175</v>
      </c>
      <c r="Q10" s="31" t="n">
        <f aca="false">+E10-U10-Y10</f>
        <v>481</v>
      </c>
      <c r="R10" s="31" t="n">
        <f aca="false">+F10-V10-Z10</f>
        <v>5667</v>
      </c>
      <c r="S10" s="31" t="n">
        <v>1295</v>
      </c>
      <c r="T10" s="31" t="n">
        <v>325</v>
      </c>
      <c r="U10" s="31" t="n">
        <v>97</v>
      </c>
      <c r="V10" s="31" t="n">
        <v>1717</v>
      </c>
      <c r="W10" s="31" t="n">
        <v>393</v>
      </c>
      <c r="X10" s="31" t="n">
        <v>147</v>
      </c>
      <c r="Y10" s="31" t="n">
        <v>31</v>
      </c>
      <c r="Z10" s="31" t="n">
        <v>571</v>
      </c>
      <c r="AA10" s="43" t="n">
        <f aca="false">N10/F10*100</f>
        <v>6.67504714016342</v>
      </c>
      <c r="AB10" s="43" t="n">
        <f aca="false">+J10/F10*100</f>
        <v>64.5631678189818</v>
      </c>
      <c r="AC10" s="6" t="n">
        <f aca="false">+R10/$F10*100</f>
        <v>71.2382149591452</v>
      </c>
      <c r="AD10" s="6" t="n">
        <f aca="false">+V10/$F10*100</f>
        <v>21.5839094908862</v>
      </c>
      <c r="AE10" s="6" t="n">
        <f aca="false">+Z10/$F10*100</f>
        <v>7.17787554996857</v>
      </c>
    </row>
    <row r="11" customFormat="false" ht="12.8" hidden="false" customHeight="false" outlineLevel="0" collapsed="false">
      <c r="A11" s="32" t="n">
        <v>76</v>
      </c>
      <c r="B11" s="32" t="s">
        <v>51</v>
      </c>
      <c r="C11" s="32" t="n">
        <v>4657</v>
      </c>
      <c r="D11" s="32" t="n">
        <v>2492</v>
      </c>
      <c r="E11" s="32" t="n">
        <v>589</v>
      </c>
      <c r="F11" s="32" t="n">
        <v>7738</v>
      </c>
      <c r="G11" s="32" t="n">
        <f aca="false">+O11-K11</f>
        <v>3066</v>
      </c>
      <c r="H11" s="32" t="n">
        <f aca="false">+P11-L11</f>
        <v>1495</v>
      </c>
      <c r="I11" s="32" t="n">
        <f aca="false">+Q11-M11</f>
        <v>364</v>
      </c>
      <c r="J11" s="32" t="n">
        <f aca="false">+R11-N11</f>
        <v>4925</v>
      </c>
      <c r="K11" s="32" t="n">
        <v>2</v>
      </c>
      <c r="L11" s="32" t="n">
        <v>213</v>
      </c>
      <c r="M11" s="32" t="n">
        <v>118</v>
      </c>
      <c r="N11" s="32" t="n">
        <v>333</v>
      </c>
      <c r="O11" s="32" t="n">
        <f aca="false">+C11-S11-W11</f>
        <v>3068</v>
      </c>
      <c r="P11" s="32" t="n">
        <f aca="false">+D11-T11-X11</f>
        <v>1708</v>
      </c>
      <c r="Q11" s="32" t="n">
        <f aca="false">+E11-U11-Y11</f>
        <v>482</v>
      </c>
      <c r="R11" s="32" t="n">
        <f aca="false">+F11-V11-Z11</f>
        <v>5258</v>
      </c>
      <c r="S11" s="32" t="n">
        <v>1126</v>
      </c>
      <c r="T11" s="32" t="n">
        <v>511</v>
      </c>
      <c r="U11" s="32" t="n">
        <v>81</v>
      </c>
      <c r="V11" s="32" t="n">
        <v>1718</v>
      </c>
      <c r="W11" s="32" t="n">
        <v>463</v>
      </c>
      <c r="X11" s="32" t="n">
        <v>273</v>
      </c>
      <c r="Y11" s="32" t="n">
        <v>26</v>
      </c>
      <c r="Z11" s="32" t="n">
        <v>762</v>
      </c>
      <c r="AA11" s="44" t="n">
        <f aca="false">N11/F11*100</f>
        <v>4.30343758077023</v>
      </c>
      <c r="AB11" s="44" t="n">
        <f aca="false">+J11/F11*100</f>
        <v>63.6469371930732</v>
      </c>
      <c r="AC11" s="6" t="n">
        <f aca="false">+R11/$F11*100</f>
        <v>67.9503747738434</v>
      </c>
      <c r="AD11" s="6" t="n">
        <f aca="false">+V11/$F11*100</f>
        <v>22.2021194107004</v>
      </c>
      <c r="AE11" s="6" t="n">
        <f aca="false">+Z11/$F11*100</f>
        <v>9.84750581545619</v>
      </c>
    </row>
    <row r="12" customFormat="false" ht="12.8" hidden="false" customHeight="false" outlineLevel="0" collapsed="false">
      <c r="A12" s="31" t="n">
        <v>52</v>
      </c>
      <c r="B12" s="31" t="s">
        <v>48</v>
      </c>
      <c r="C12" s="31" t="n">
        <v>2958</v>
      </c>
      <c r="D12" s="31" t="n">
        <v>2438</v>
      </c>
      <c r="E12" s="31" t="n">
        <v>259</v>
      </c>
      <c r="F12" s="31" t="n">
        <v>5655</v>
      </c>
      <c r="G12" s="31" t="n">
        <f aca="false">+O12-K12</f>
        <v>1814</v>
      </c>
      <c r="H12" s="31" t="n">
        <f aca="false">+P12-L12</f>
        <v>1495</v>
      </c>
      <c r="I12" s="31" t="n">
        <f aca="false">+Q12-M12</f>
        <v>153</v>
      </c>
      <c r="J12" s="31" t="n">
        <f aca="false">+R12-N12</f>
        <v>3462</v>
      </c>
      <c r="K12" s="31" t="n">
        <v>2</v>
      </c>
      <c r="L12" s="31" t="n">
        <v>166</v>
      </c>
      <c r="M12" s="31" t="n">
        <v>29</v>
      </c>
      <c r="N12" s="31" t="n">
        <f aca="false">+K12+L12+M12</f>
        <v>197</v>
      </c>
      <c r="O12" s="31" t="n">
        <f aca="false">+C12-S12-W12</f>
        <v>1816</v>
      </c>
      <c r="P12" s="31" t="n">
        <f aca="false">+D12-T12-X12</f>
        <v>1661</v>
      </c>
      <c r="Q12" s="31" t="n">
        <f aca="false">+E12-U12-Y12</f>
        <v>182</v>
      </c>
      <c r="R12" s="31" t="n">
        <f aca="false">+F12-V12-Z12</f>
        <v>3659</v>
      </c>
      <c r="S12" s="31" t="n">
        <v>710</v>
      </c>
      <c r="T12" s="31" t="n">
        <v>500</v>
      </c>
      <c r="U12" s="31" t="n">
        <v>44</v>
      </c>
      <c r="V12" s="31" t="n">
        <v>1254</v>
      </c>
      <c r="W12" s="31" t="n">
        <v>432</v>
      </c>
      <c r="X12" s="31" t="n">
        <v>277</v>
      </c>
      <c r="Y12" s="31" t="n">
        <v>33</v>
      </c>
      <c r="Z12" s="31" t="n">
        <v>742</v>
      </c>
      <c r="AA12" s="43" t="n">
        <f aca="false">N12/F12*100</f>
        <v>3.48364279398762</v>
      </c>
      <c r="AB12" s="43" t="n">
        <f aca="false">+J12/F12*100</f>
        <v>61.2201591511936</v>
      </c>
      <c r="AC12" s="6" t="n">
        <f aca="false">+R12/$F12*100</f>
        <v>64.7038019451813</v>
      </c>
      <c r="AD12" s="6" t="n">
        <f aca="false">+V12/$F12*100</f>
        <v>22.1750663129973</v>
      </c>
      <c r="AE12" s="6" t="n">
        <f aca="false">+Z12/$F12*100</f>
        <v>13.1211317418214</v>
      </c>
    </row>
    <row r="13" customFormat="false" ht="12.8" hidden="false" customHeight="false" outlineLevel="0" collapsed="false">
      <c r="A13" s="32" t="n">
        <v>93</v>
      </c>
      <c r="B13" s="32" t="s">
        <v>53</v>
      </c>
      <c r="C13" s="32" t="n">
        <v>3217</v>
      </c>
      <c r="D13" s="32" t="n">
        <v>2953</v>
      </c>
      <c r="E13" s="32" t="n">
        <v>279</v>
      </c>
      <c r="F13" s="32" t="n">
        <v>6449</v>
      </c>
      <c r="G13" s="32" t="n">
        <f aca="false">+O13-K13</f>
        <v>1911</v>
      </c>
      <c r="H13" s="32" t="n">
        <f aca="false">+P13-L13</f>
        <v>2042</v>
      </c>
      <c r="I13" s="32" t="n">
        <f aca="false">+Q13-M13</f>
        <v>130</v>
      </c>
      <c r="J13" s="32" t="n">
        <f aca="false">+R13-N13</f>
        <v>4083</v>
      </c>
      <c r="K13" s="32" t="n">
        <v>10</v>
      </c>
      <c r="L13" s="32" t="n">
        <v>129</v>
      </c>
      <c r="M13" s="32" t="n">
        <v>119</v>
      </c>
      <c r="N13" s="32" t="n">
        <v>258</v>
      </c>
      <c r="O13" s="32" t="n">
        <f aca="false">+C13-S13-W13</f>
        <v>1921</v>
      </c>
      <c r="P13" s="32" t="n">
        <f aca="false">+D13-T13-X13</f>
        <v>2171</v>
      </c>
      <c r="Q13" s="32" t="n">
        <f aca="false">+E13-U13-Y13</f>
        <v>249</v>
      </c>
      <c r="R13" s="32" t="n">
        <f aca="false">+F13-V13-Z13</f>
        <v>4341</v>
      </c>
      <c r="S13" s="32" t="n">
        <v>963</v>
      </c>
      <c r="T13" s="32" t="n">
        <v>571</v>
      </c>
      <c r="U13" s="32" t="n">
        <v>18</v>
      </c>
      <c r="V13" s="32" t="n">
        <v>1552</v>
      </c>
      <c r="W13" s="32" t="n">
        <v>333</v>
      </c>
      <c r="X13" s="32" t="n">
        <v>211</v>
      </c>
      <c r="Y13" s="32" t="n">
        <v>12</v>
      </c>
      <c r="Z13" s="32" t="n">
        <v>556</v>
      </c>
      <c r="AA13" s="44" t="n">
        <f aca="false">N13/F13*100</f>
        <v>4.00062025120174</v>
      </c>
      <c r="AB13" s="44" t="n">
        <f aca="false">+J13/F13*100</f>
        <v>63.312141417274</v>
      </c>
      <c r="AC13" s="6" t="n">
        <f aca="false">+R13/$F13*100</f>
        <v>67.3127616684757</v>
      </c>
      <c r="AD13" s="6" t="n">
        <f aca="false">+V13/$F13*100</f>
        <v>24.0657466273841</v>
      </c>
      <c r="AE13" s="6" t="n">
        <f aca="false">+Z13/$F13*100</f>
        <v>8.62149170414018</v>
      </c>
    </row>
    <row r="14" customFormat="false" ht="12.8" hidden="false" customHeight="false" outlineLevel="0" collapsed="false">
      <c r="A14" s="45"/>
      <c r="B14" s="45" t="s">
        <v>60</v>
      </c>
      <c r="C14" s="45" t="n">
        <f aca="false">SUM(C2:C13)</f>
        <v>46479</v>
      </c>
      <c r="D14" s="45" t="n">
        <f aca="false">SUM(D2:D13)</f>
        <v>38848</v>
      </c>
      <c r="E14" s="45" t="n">
        <f aca="false">SUM(E2:E13)</f>
        <v>5016</v>
      </c>
      <c r="F14" s="45" t="n">
        <f aca="false">SUM(F2:F13)</f>
        <v>90343</v>
      </c>
      <c r="G14" s="45" t="n">
        <f aca="false">+O14-K14</f>
        <v>30508</v>
      </c>
      <c r="H14" s="45" t="n">
        <f aca="false">+P14-L14</f>
        <v>24241</v>
      </c>
      <c r="I14" s="45" t="n">
        <f aca="false">+Q14-M14</f>
        <v>2696</v>
      </c>
      <c r="J14" s="45" t="n">
        <f aca="false">+R14-N14</f>
        <v>57435</v>
      </c>
      <c r="K14" s="45" t="n">
        <v>136</v>
      </c>
      <c r="L14" s="45" t="n">
        <v>4909</v>
      </c>
      <c r="M14" s="45" t="n">
        <v>1399</v>
      </c>
      <c r="N14" s="45" t="n">
        <v>6444</v>
      </c>
      <c r="O14" s="45" t="n">
        <f aca="false">SUM(O2:O13)</f>
        <v>30644</v>
      </c>
      <c r="P14" s="45" t="n">
        <f aca="false">SUM(P2:P13)</f>
        <v>29150</v>
      </c>
      <c r="Q14" s="45" t="n">
        <f aca="false">SUM(Q2:Q13)</f>
        <v>4095</v>
      </c>
      <c r="R14" s="45" t="n">
        <f aca="false">SUM(R2:R13)</f>
        <v>63879</v>
      </c>
      <c r="S14" s="45" t="n">
        <f aca="false">SUM(S2:S13)</f>
        <v>11656</v>
      </c>
      <c r="T14" s="45" t="n">
        <f aca="false">SUM(T2:T13)</f>
        <v>7107</v>
      </c>
      <c r="U14" s="45" t="n">
        <f aca="false">SUM(U2:U13)</f>
        <v>654</v>
      </c>
      <c r="V14" s="45" t="n">
        <f aca="false">SUM(V2:V13)</f>
        <v>19417</v>
      </c>
      <c r="W14" s="45" t="n">
        <f aca="false">SUM(W2:W13)</f>
        <v>4179</v>
      </c>
      <c r="X14" s="45" t="n">
        <f aca="false">SUM(X2:X13)</f>
        <v>2591</v>
      </c>
      <c r="Y14" s="45" t="n">
        <f aca="false">SUM(Y2:Y13)</f>
        <v>267</v>
      </c>
      <c r="Z14" s="45" t="n">
        <f aca="false">SUM(Z2:Z13)</f>
        <v>7047</v>
      </c>
      <c r="AA14" s="46" t="n">
        <f aca="false">N14/F14*100</f>
        <v>7.13281604551543</v>
      </c>
      <c r="AB14" s="46" t="n">
        <f aca="false">+J14/F14*100</f>
        <v>63.5743776496242</v>
      </c>
      <c r="AC14" s="6" t="n">
        <f aca="false">+R14/$F14*100</f>
        <v>70.7071936951396</v>
      </c>
      <c r="AD14" s="6" t="n">
        <f aca="false">+V14/$F14*100</f>
        <v>21.4925340092758</v>
      </c>
      <c r="AE14" s="6" t="n">
        <f aca="false">+Z14/$F14*100</f>
        <v>7.80027229558461</v>
      </c>
    </row>
  </sheetData>
  <autoFilter ref="A1:Z14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25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Z1" activeCellId="0" sqref="Z1"/>
    </sheetView>
  </sheetViews>
  <sheetFormatPr defaultColWidth="11.53515625" defaultRowHeight="12.8" zeroHeight="false" outlineLevelRow="0" outlineLevelCol="0"/>
  <cols>
    <col collapsed="false" customWidth="false" hidden="true" outlineLevel="0" max="43" min="27" style="0" width="11.53"/>
  </cols>
  <sheetData>
    <row r="1" customFormat="false" ht="12.8" hidden="false" customHeight="false" outlineLevel="0" collapsed="false">
      <c r="A1" s="28" t="s">
        <v>1</v>
      </c>
      <c r="B1" s="4"/>
      <c r="C1" s="4" t="s">
        <v>61</v>
      </c>
      <c r="D1" s="4" t="s">
        <v>400</v>
      </c>
      <c r="E1" s="4" t="s">
        <v>63</v>
      </c>
      <c r="F1" s="4" t="s">
        <v>60</v>
      </c>
      <c r="G1" s="4" t="s">
        <v>383</v>
      </c>
      <c r="H1" s="4" t="s">
        <v>384</v>
      </c>
      <c r="I1" s="4" t="s">
        <v>385</v>
      </c>
      <c r="J1" s="4" t="s">
        <v>401</v>
      </c>
      <c r="K1" s="4" t="s">
        <v>402</v>
      </c>
      <c r="L1" s="4" t="s">
        <v>403</v>
      </c>
      <c r="M1" s="4" t="s">
        <v>404</v>
      </c>
      <c r="N1" s="4" t="s">
        <v>405</v>
      </c>
      <c r="O1" s="4" t="s">
        <v>406</v>
      </c>
      <c r="P1" s="4" t="s">
        <v>407</v>
      </c>
      <c r="Q1" s="4" t="s">
        <v>408</v>
      </c>
      <c r="R1" s="4" t="s">
        <v>382</v>
      </c>
      <c r="S1" s="4" t="s">
        <v>387</v>
      </c>
      <c r="T1" s="4" t="s">
        <v>388</v>
      </c>
      <c r="U1" s="4" t="s">
        <v>389</v>
      </c>
      <c r="V1" s="4" t="s">
        <v>409</v>
      </c>
      <c r="W1" s="47" t="s">
        <v>391</v>
      </c>
      <c r="X1" s="4" t="s">
        <v>392</v>
      </c>
      <c r="Y1" s="4" t="s">
        <v>393</v>
      </c>
      <c r="Z1" s="4" t="s">
        <v>410</v>
      </c>
      <c r="AA1" s="4" t="s">
        <v>411</v>
      </c>
      <c r="AB1" s="4" t="s">
        <v>412</v>
      </c>
      <c r="AC1" s="4" t="s">
        <v>413</v>
      </c>
      <c r="AD1" s="4" t="s">
        <v>414</v>
      </c>
      <c r="AE1" s="4" t="s">
        <v>415</v>
      </c>
      <c r="AF1" s="4" t="s">
        <v>416</v>
      </c>
      <c r="AG1" s="4" t="s">
        <v>417</v>
      </c>
      <c r="AH1" s="4" t="s">
        <v>418</v>
      </c>
      <c r="AI1" s="4" t="s">
        <v>419</v>
      </c>
      <c r="AJ1" s="4" t="s">
        <v>420</v>
      </c>
      <c r="AK1" s="36" t="s">
        <v>421</v>
      </c>
      <c r="AL1" s="36" t="s">
        <v>422</v>
      </c>
      <c r="AM1" s="36" t="s">
        <v>423</v>
      </c>
      <c r="AN1" s="36" t="s">
        <v>424</v>
      </c>
      <c r="AO1" s="36" t="s">
        <v>425</v>
      </c>
      <c r="AP1" s="36" t="s">
        <v>426</v>
      </c>
      <c r="AQ1" s="36" t="s">
        <v>427</v>
      </c>
    </row>
    <row r="2" customFormat="false" ht="12.8" hidden="false" customHeight="false" outlineLevel="0" collapsed="false">
      <c r="A2" s="28" t="n">
        <v>44927</v>
      </c>
      <c r="B2" s="28" t="n">
        <v>44927</v>
      </c>
      <c r="C2" s="4" t="n">
        <v>42142</v>
      </c>
      <c r="D2" s="4" t="n">
        <v>39292</v>
      </c>
      <c r="E2" s="4" t="n">
        <v>5052</v>
      </c>
      <c r="F2" s="4" t="n">
        <v>86486</v>
      </c>
      <c r="G2" s="4" t="n">
        <v>26443</v>
      </c>
      <c r="H2" s="4" t="n">
        <v>26399</v>
      </c>
      <c r="I2" s="4" t="n">
        <v>3975</v>
      </c>
      <c r="J2" s="4" t="n">
        <v>56817</v>
      </c>
      <c r="K2" s="4" t="n">
        <v>26371</v>
      </c>
      <c r="L2" s="4" t="n">
        <v>20305</v>
      </c>
      <c r="M2" s="4" t="n">
        <v>2396</v>
      </c>
      <c r="N2" s="4" t="n">
        <v>49072</v>
      </c>
      <c r="O2" s="4" t="n">
        <v>72</v>
      </c>
      <c r="P2" s="4" t="n">
        <v>6094</v>
      </c>
      <c r="Q2" s="4" t="n">
        <v>1579</v>
      </c>
      <c r="R2" s="4" t="n">
        <v>7745</v>
      </c>
      <c r="S2" s="4" t="n">
        <v>11472</v>
      </c>
      <c r="T2" s="4" t="n">
        <v>9010</v>
      </c>
      <c r="U2" s="4" t="n">
        <v>746</v>
      </c>
      <c r="V2" s="4" t="n">
        <v>21228</v>
      </c>
      <c r="W2" s="4" t="n">
        <v>4227</v>
      </c>
      <c r="X2" s="4" t="n">
        <v>3883</v>
      </c>
      <c r="Y2" s="4" t="n">
        <v>331</v>
      </c>
      <c r="Z2" s="4" t="n">
        <v>8441</v>
      </c>
      <c r="AA2" s="35" t="n">
        <f aca="false">V2/F2</f>
        <v>0.245450130656985</v>
      </c>
      <c r="AB2" s="4" t="n">
        <v>5392</v>
      </c>
      <c r="AC2" s="4" t="n">
        <v>5013</v>
      </c>
      <c r="AD2" s="4" t="n">
        <v>339</v>
      </c>
      <c r="AE2" s="4" t="n">
        <v>10744</v>
      </c>
      <c r="AF2" s="4" t="n">
        <v>3338</v>
      </c>
      <c r="AG2" s="4" t="n">
        <v>3091</v>
      </c>
      <c r="AH2" s="4" t="n">
        <v>287</v>
      </c>
      <c r="AI2" s="4" t="n">
        <v>6716</v>
      </c>
      <c r="AJ2" s="4" t="n">
        <f aca="false">+S2-AB2</f>
        <v>6080</v>
      </c>
      <c r="AK2" s="4" t="n">
        <f aca="false">+T2-AC2</f>
        <v>3997</v>
      </c>
      <c r="AL2" s="4" t="n">
        <f aca="false">+U2-AD2</f>
        <v>407</v>
      </c>
      <c r="AM2" s="4" t="n">
        <f aca="false">+V2-AE2</f>
        <v>10484</v>
      </c>
      <c r="AN2" s="4" t="n">
        <f aca="false">+W2-AF2</f>
        <v>889</v>
      </c>
      <c r="AO2" s="4" t="n">
        <f aca="false">+X2-AG2</f>
        <v>792</v>
      </c>
      <c r="AP2" s="4" t="n">
        <f aca="false">+Y2-AH2</f>
        <v>44</v>
      </c>
      <c r="AQ2" s="4" t="n">
        <f aca="false">+Z2-AI2</f>
        <v>1725</v>
      </c>
    </row>
    <row r="3" customFormat="false" ht="12.8" hidden="false" customHeight="false" outlineLevel="0" collapsed="false">
      <c r="A3" s="28" t="n">
        <v>44958</v>
      </c>
      <c r="B3" s="28" t="n">
        <v>44958</v>
      </c>
      <c r="C3" s="4" t="n">
        <v>42460</v>
      </c>
      <c r="D3" s="4" t="n">
        <v>39669</v>
      </c>
      <c r="E3" s="4" t="n">
        <v>5089</v>
      </c>
      <c r="F3" s="4" t="n">
        <v>87218</v>
      </c>
      <c r="G3" s="4" t="n">
        <v>26704</v>
      </c>
      <c r="H3" s="4" t="n">
        <v>26610</v>
      </c>
      <c r="I3" s="4" t="n">
        <v>3972</v>
      </c>
      <c r="J3" s="4" t="n">
        <v>57286</v>
      </c>
      <c r="K3" s="4" t="n">
        <v>26624</v>
      </c>
      <c r="L3" s="4" t="n">
        <v>20224</v>
      </c>
      <c r="M3" s="4" t="n">
        <v>2368</v>
      </c>
      <c r="N3" s="4" t="n">
        <v>49216</v>
      </c>
      <c r="O3" s="4" t="n">
        <v>80</v>
      </c>
      <c r="P3" s="4" t="n">
        <v>6386</v>
      </c>
      <c r="Q3" s="4" t="n">
        <v>1604</v>
      </c>
      <c r="R3" s="4" t="n">
        <v>8070</v>
      </c>
      <c r="S3" s="4" t="n">
        <v>11636</v>
      </c>
      <c r="T3" s="4" t="n">
        <v>9148</v>
      </c>
      <c r="U3" s="4" t="n">
        <v>779</v>
      </c>
      <c r="V3" s="4" t="n">
        <v>21563</v>
      </c>
      <c r="W3" s="4" t="n">
        <v>4120</v>
      </c>
      <c r="X3" s="4" t="n">
        <v>3911</v>
      </c>
      <c r="Y3" s="4" t="n">
        <v>338</v>
      </c>
      <c r="Z3" s="4" t="n">
        <v>8369</v>
      </c>
      <c r="AA3" s="35" t="n">
        <f aca="false">V3/F3</f>
        <v>0.247231076154005</v>
      </c>
      <c r="AB3" s="4" t="n">
        <v>5230</v>
      </c>
      <c r="AC3" s="4" t="n">
        <v>5001</v>
      </c>
      <c r="AD3" s="4" t="n">
        <v>346</v>
      </c>
      <c r="AE3" s="4" t="n">
        <v>10577</v>
      </c>
      <c r="AF3" s="4" t="n">
        <v>2799</v>
      </c>
      <c r="AG3" s="4" t="n">
        <v>2846</v>
      </c>
      <c r="AH3" s="4" t="n">
        <v>213</v>
      </c>
      <c r="AI3" s="4" t="n">
        <v>5858</v>
      </c>
      <c r="AJ3" s="4" t="n">
        <f aca="false">+S3-AB3</f>
        <v>6406</v>
      </c>
      <c r="AK3" s="4" t="n">
        <f aca="false">+T3-AC3</f>
        <v>4147</v>
      </c>
      <c r="AL3" s="4" t="n">
        <f aca="false">+U3-AD3</f>
        <v>433</v>
      </c>
      <c r="AM3" s="4" t="n">
        <f aca="false">+V3-AE3</f>
        <v>10986</v>
      </c>
      <c r="AN3" s="4" t="n">
        <f aca="false">+W3-AF3</f>
        <v>1321</v>
      </c>
      <c r="AO3" s="4" t="n">
        <f aca="false">+X3-AG3</f>
        <v>1065</v>
      </c>
      <c r="AP3" s="4" t="n">
        <f aca="false">+Y3-AH3</f>
        <v>125</v>
      </c>
      <c r="AQ3" s="4" t="n">
        <f aca="false">+Z3-AI3</f>
        <v>2511</v>
      </c>
    </row>
    <row r="4" customFormat="false" ht="12.8" hidden="false" customHeight="false" outlineLevel="0" collapsed="false">
      <c r="A4" s="28" t="n">
        <v>44986</v>
      </c>
      <c r="B4" s="28" t="n">
        <v>44986</v>
      </c>
      <c r="C4" s="4" t="n">
        <v>42463</v>
      </c>
      <c r="D4" s="4" t="n">
        <v>39473</v>
      </c>
      <c r="E4" s="4" t="n">
        <v>5000</v>
      </c>
      <c r="F4" s="4" t="n">
        <v>86936</v>
      </c>
      <c r="G4" s="4" t="n">
        <v>26592</v>
      </c>
      <c r="H4" s="4" t="n">
        <v>26504</v>
      </c>
      <c r="I4" s="4" t="n">
        <v>3867</v>
      </c>
      <c r="J4" s="4" t="n">
        <v>56963</v>
      </c>
      <c r="K4" s="4" t="n">
        <v>26506</v>
      </c>
      <c r="L4" s="4" t="n">
        <v>20087</v>
      </c>
      <c r="M4" s="4" t="n">
        <v>2313</v>
      </c>
      <c r="N4" s="4" t="n">
        <v>48906</v>
      </c>
      <c r="O4" s="4" t="n">
        <v>86</v>
      </c>
      <c r="P4" s="4" t="n">
        <v>6417</v>
      </c>
      <c r="Q4" s="4" t="n">
        <v>1554</v>
      </c>
      <c r="R4" s="4" t="n">
        <v>8057</v>
      </c>
      <c r="S4" s="4" t="n">
        <v>11753</v>
      </c>
      <c r="T4" s="4" t="n">
        <v>9117</v>
      </c>
      <c r="U4" s="4" t="n">
        <v>778</v>
      </c>
      <c r="V4" s="4" t="n">
        <v>21648</v>
      </c>
      <c r="W4" s="4" t="n">
        <v>4118</v>
      </c>
      <c r="X4" s="4" t="n">
        <v>3852</v>
      </c>
      <c r="Y4" s="4" t="n">
        <v>355</v>
      </c>
      <c r="Z4" s="4" t="n">
        <v>8325</v>
      </c>
      <c r="AA4" s="35" t="n">
        <f aca="false">V4/F4</f>
        <v>0.249010766540904</v>
      </c>
      <c r="AB4" s="4" t="n">
        <v>4586</v>
      </c>
      <c r="AC4" s="4" t="n">
        <v>4501</v>
      </c>
      <c r="AD4" s="4" t="n">
        <v>278</v>
      </c>
      <c r="AE4" s="4" t="n">
        <v>9365</v>
      </c>
      <c r="AF4" s="4" t="n">
        <v>3692</v>
      </c>
      <c r="AG4" s="4" t="n">
        <v>3522</v>
      </c>
      <c r="AH4" s="4" t="n">
        <v>282</v>
      </c>
      <c r="AI4" s="4" t="n">
        <v>7496</v>
      </c>
      <c r="AJ4" s="4" t="n">
        <f aca="false">+S4-AB4</f>
        <v>7167</v>
      </c>
      <c r="AK4" s="4" t="n">
        <f aca="false">+T4-AC4</f>
        <v>4616</v>
      </c>
      <c r="AL4" s="4" t="n">
        <f aca="false">+U4-AD4</f>
        <v>500</v>
      </c>
      <c r="AM4" s="4" t="n">
        <f aca="false">+V4-AE4</f>
        <v>12283</v>
      </c>
      <c r="AN4" s="4" t="n">
        <f aca="false">+W4-AF4</f>
        <v>426</v>
      </c>
      <c r="AO4" s="4" t="n">
        <f aca="false">+X4-AG4</f>
        <v>330</v>
      </c>
      <c r="AP4" s="4" t="n">
        <f aca="false">+Y4-AH4</f>
        <v>73</v>
      </c>
      <c r="AQ4" s="4" t="n">
        <f aca="false">+Z4-AI4</f>
        <v>829</v>
      </c>
    </row>
    <row r="5" customFormat="false" ht="12.8" hidden="false" customHeight="false" outlineLevel="0" collapsed="false">
      <c r="A5" s="28" t="n">
        <v>45017</v>
      </c>
      <c r="B5" s="28" t="n">
        <v>45017</v>
      </c>
      <c r="C5" s="4" t="n">
        <v>42701</v>
      </c>
      <c r="D5" s="4" t="n">
        <v>39312</v>
      </c>
      <c r="E5" s="4" t="n">
        <v>5037</v>
      </c>
      <c r="F5" s="4" t="n">
        <v>87050</v>
      </c>
      <c r="G5" s="4" t="n">
        <v>27035</v>
      </c>
      <c r="H5" s="4" t="n">
        <v>26643</v>
      </c>
      <c r="I5" s="4" t="n">
        <v>3933</v>
      </c>
      <c r="J5" s="4" t="n">
        <v>57611</v>
      </c>
      <c r="K5" s="4" t="n">
        <v>26949</v>
      </c>
      <c r="L5" s="4" t="n">
        <v>20087</v>
      </c>
      <c r="M5" s="4" t="n">
        <v>2397</v>
      </c>
      <c r="N5" s="4" t="n">
        <v>49433</v>
      </c>
      <c r="O5" s="4" t="n">
        <v>86</v>
      </c>
      <c r="P5" s="4" t="n">
        <v>6556</v>
      </c>
      <c r="Q5" s="4" t="n">
        <v>1536</v>
      </c>
      <c r="R5" s="4" t="n">
        <v>8178</v>
      </c>
      <c r="S5" s="4" t="n">
        <v>11739</v>
      </c>
      <c r="T5" s="4" t="n">
        <v>9049</v>
      </c>
      <c r="U5" s="4" t="n">
        <v>760</v>
      </c>
      <c r="V5" s="4" t="n">
        <v>21548</v>
      </c>
      <c r="W5" s="4" t="n">
        <v>3927</v>
      </c>
      <c r="X5" s="4" t="n">
        <v>3620</v>
      </c>
      <c r="Y5" s="4" t="n">
        <v>344</v>
      </c>
      <c r="Z5" s="4" t="n">
        <v>7891</v>
      </c>
      <c r="AA5" s="35" t="n">
        <f aca="false">V5/F5</f>
        <v>0.247535898908673</v>
      </c>
      <c r="AB5" s="4" t="n">
        <v>4681</v>
      </c>
      <c r="AC5" s="4" t="n">
        <v>4467</v>
      </c>
      <c r="AD5" s="4" t="n">
        <v>269</v>
      </c>
      <c r="AE5" s="4" t="n">
        <v>9417</v>
      </c>
      <c r="AF5" s="4" t="n">
        <v>3444</v>
      </c>
      <c r="AG5" s="4" t="n">
        <v>3389</v>
      </c>
      <c r="AH5" s="4" t="n">
        <v>273</v>
      </c>
      <c r="AI5" s="4" t="n">
        <v>7106</v>
      </c>
      <c r="AJ5" s="4" t="n">
        <f aca="false">+S5-AB5</f>
        <v>7058</v>
      </c>
      <c r="AK5" s="4" t="n">
        <f aca="false">+T5-AC5</f>
        <v>4582</v>
      </c>
      <c r="AL5" s="4" t="n">
        <f aca="false">+U5-AD5</f>
        <v>491</v>
      </c>
      <c r="AM5" s="4" t="n">
        <f aca="false">+V5-AE5</f>
        <v>12131</v>
      </c>
      <c r="AN5" s="4" t="n">
        <f aca="false">+W5-AF5</f>
        <v>483</v>
      </c>
      <c r="AO5" s="4" t="n">
        <f aca="false">+X5-AG5</f>
        <v>231</v>
      </c>
      <c r="AP5" s="4" t="n">
        <f aca="false">+Y5-AH5</f>
        <v>71</v>
      </c>
      <c r="AQ5" s="4" t="n">
        <f aca="false">+Z5-AI5</f>
        <v>785</v>
      </c>
    </row>
    <row r="6" customFormat="false" ht="12.8" hidden="false" customHeight="false" outlineLevel="0" collapsed="false">
      <c r="A6" s="28" t="n">
        <v>45047</v>
      </c>
      <c r="B6" s="28" t="n">
        <v>45047</v>
      </c>
      <c r="C6" s="4" t="n">
        <v>42634</v>
      </c>
      <c r="D6" s="4" t="n">
        <v>38796</v>
      </c>
      <c r="E6" s="4" t="n">
        <v>4971</v>
      </c>
      <c r="F6" s="4" t="n">
        <v>86401</v>
      </c>
      <c r="G6" s="4" t="n">
        <v>26998</v>
      </c>
      <c r="H6" s="4" t="n">
        <v>26382</v>
      </c>
      <c r="I6" s="4" t="n">
        <v>3900</v>
      </c>
      <c r="J6" s="4" t="n">
        <v>57280</v>
      </c>
      <c r="K6" s="4" t="n">
        <v>26916</v>
      </c>
      <c r="L6" s="4" t="n">
        <v>19820</v>
      </c>
      <c r="M6" s="4" t="n">
        <v>2374</v>
      </c>
      <c r="N6" s="4" t="n">
        <v>49110</v>
      </c>
      <c r="O6" s="4" t="n">
        <v>82</v>
      </c>
      <c r="P6" s="4" t="n">
        <v>6562</v>
      </c>
      <c r="Q6" s="4" t="n">
        <v>1526</v>
      </c>
      <c r="R6" s="4" t="n">
        <v>8170</v>
      </c>
      <c r="S6" s="4" t="n">
        <v>11676</v>
      </c>
      <c r="T6" s="4" t="n">
        <v>8925</v>
      </c>
      <c r="U6" s="4" t="n">
        <v>734</v>
      </c>
      <c r="V6" s="4" t="n">
        <v>21335</v>
      </c>
      <c r="W6" s="4" t="n">
        <v>3960</v>
      </c>
      <c r="X6" s="4" t="n">
        <v>3489</v>
      </c>
      <c r="Y6" s="4" t="n">
        <v>337</v>
      </c>
      <c r="Z6" s="4" t="n">
        <v>7786</v>
      </c>
      <c r="AA6" s="35" t="n">
        <f aca="false">V6/F6</f>
        <v>0.246930012384116</v>
      </c>
      <c r="AB6" s="4" t="n">
        <v>5563</v>
      </c>
      <c r="AC6" s="4" t="n">
        <v>4945</v>
      </c>
      <c r="AD6" s="4" t="n">
        <v>330</v>
      </c>
      <c r="AE6" s="4" t="n">
        <v>10838</v>
      </c>
      <c r="AF6" s="4" t="n">
        <v>3125</v>
      </c>
      <c r="AG6" s="4" t="n">
        <v>2539</v>
      </c>
      <c r="AH6" s="4" t="n">
        <v>230</v>
      </c>
      <c r="AI6" s="4" t="n">
        <v>5894</v>
      </c>
      <c r="AJ6" s="4" t="n">
        <f aca="false">+S6-AB6</f>
        <v>6113</v>
      </c>
      <c r="AK6" s="4" t="n">
        <f aca="false">+T6-AC6</f>
        <v>3980</v>
      </c>
      <c r="AL6" s="4" t="n">
        <f aca="false">+U6-AD6</f>
        <v>404</v>
      </c>
      <c r="AM6" s="4" t="n">
        <f aca="false">+V6-AE6</f>
        <v>10497</v>
      </c>
      <c r="AN6" s="4" t="n">
        <f aca="false">+W6-AF6</f>
        <v>835</v>
      </c>
      <c r="AO6" s="4" t="n">
        <f aca="false">+X6-AG6</f>
        <v>950</v>
      </c>
      <c r="AP6" s="4" t="n">
        <f aca="false">+Y6-AH6</f>
        <v>107</v>
      </c>
      <c r="AQ6" s="4" t="n">
        <f aca="false">+Z6-AI6</f>
        <v>1892</v>
      </c>
    </row>
    <row r="7" customFormat="false" ht="12.8" hidden="false" customHeight="false" outlineLevel="0" collapsed="false">
      <c r="A7" s="28" t="n">
        <v>45078</v>
      </c>
      <c r="B7" s="28" t="n">
        <v>45078</v>
      </c>
      <c r="C7" s="4" t="n">
        <v>42710</v>
      </c>
      <c r="D7" s="4" t="n">
        <v>38485</v>
      </c>
      <c r="E7" s="4" t="n">
        <v>4968</v>
      </c>
      <c r="F7" s="4" t="n">
        <v>86163</v>
      </c>
      <c r="G7" s="4" t="n">
        <v>26670</v>
      </c>
      <c r="H7" s="4" t="n">
        <v>26376</v>
      </c>
      <c r="I7" s="4" t="n">
        <v>3871</v>
      </c>
      <c r="J7" s="4" t="n">
        <v>56917</v>
      </c>
      <c r="K7" s="4" t="n">
        <v>26588</v>
      </c>
      <c r="L7" s="4" t="n">
        <v>19636</v>
      </c>
      <c r="M7" s="4" t="n">
        <v>2348</v>
      </c>
      <c r="N7" s="4" t="n">
        <v>48572</v>
      </c>
      <c r="O7" s="4" t="n">
        <v>82</v>
      </c>
      <c r="P7" s="4" t="n">
        <v>6740</v>
      </c>
      <c r="Q7" s="4" t="n">
        <v>1523</v>
      </c>
      <c r="R7" s="4" t="n">
        <v>8345</v>
      </c>
      <c r="S7" s="4" t="n">
        <v>11912</v>
      </c>
      <c r="T7" s="4" t="n">
        <v>8772</v>
      </c>
      <c r="U7" s="4" t="n">
        <v>745</v>
      </c>
      <c r="V7" s="4" t="n">
        <v>21429</v>
      </c>
      <c r="W7" s="4" t="n">
        <v>4128</v>
      </c>
      <c r="X7" s="4" t="n">
        <v>3337</v>
      </c>
      <c r="Y7" s="4" t="n">
        <v>352</v>
      </c>
      <c r="Z7" s="4" t="n">
        <v>7817</v>
      </c>
      <c r="AA7" s="35" t="n">
        <f aca="false">V7/F7</f>
        <v>0.248703039587758</v>
      </c>
      <c r="AB7" s="4" t="n">
        <v>5817</v>
      </c>
      <c r="AC7" s="4" t="n">
        <v>4922</v>
      </c>
      <c r="AD7" s="4" t="n">
        <v>348</v>
      </c>
      <c r="AE7" s="4" t="n">
        <v>11087</v>
      </c>
      <c r="AF7" s="4" t="n">
        <v>3196</v>
      </c>
      <c r="AG7" s="4" t="n">
        <v>2431</v>
      </c>
      <c r="AH7" s="4" t="n">
        <v>233</v>
      </c>
      <c r="AI7" s="4" t="n">
        <v>5860</v>
      </c>
      <c r="AJ7" s="4" t="n">
        <f aca="false">+S7-AB7</f>
        <v>6095</v>
      </c>
      <c r="AK7" s="4" t="n">
        <f aca="false">+T7-AC7</f>
        <v>3850</v>
      </c>
      <c r="AL7" s="4" t="n">
        <f aca="false">+U7-AD7</f>
        <v>397</v>
      </c>
      <c r="AM7" s="4" t="n">
        <f aca="false">+V7-AE7</f>
        <v>10342</v>
      </c>
      <c r="AN7" s="4" t="n">
        <f aca="false">+W7-AF7</f>
        <v>932</v>
      </c>
      <c r="AO7" s="4" t="n">
        <f aca="false">+X7-AG7</f>
        <v>906</v>
      </c>
      <c r="AP7" s="4" t="n">
        <f aca="false">+Y7-AH7</f>
        <v>119</v>
      </c>
      <c r="AQ7" s="4" t="n">
        <f aca="false">+Z7-AI7</f>
        <v>1957</v>
      </c>
    </row>
    <row r="8" customFormat="false" ht="14.6" hidden="false" customHeight="true" outlineLevel="0" collapsed="false">
      <c r="A8" s="28" t="n">
        <v>45108</v>
      </c>
      <c r="B8" s="28" t="n">
        <v>45108</v>
      </c>
      <c r="C8" s="4" t="n">
        <v>42692</v>
      </c>
      <c r="D8" s="4" t="n">
        <v>38346</v>
      </c>
      <c r="E8" s="4" t="n">
        <v>4959</v>
      </c>
      <c r="F8" s="4" t="n">
        <v>85997</v>
      </c>
      <c r="G8" s="4" t="n">
        <v>26821</v>
      </c>
      <c r="H8" s="4" t="n">
        <v>26470</v>
      </c>
      <c r="I8" s="4" t="n">
        <v>3913</v>
      </c>
      <c r="J8" s="4" t="n">
        <v>57204</v>
      </c>
      <c r="K8" s="4" t="n">
        <v>26741</v>
      </c>
      <c r="L8" s="4" t="n">
        <v>19469</v>
      </c>
      <c r="M8" s="4" t="n">
        <v>2332</v>
      </c>
      <c r="N8" s="4" t="n">
        <v>48542</v>
      </c>
      <c r="O8" s="4" t="n">
        <v>80</v>
      </c>
      <c r="P8" s="4" t="n">
        <v>7001</v>
      </c>
      <c r="Q8" s="4" t="n">
        <v>1581</v>
      </c>
      <c r="R8" s="4" t="n">
        <v>8662</v>
      </c>
      <c r="S8" s="4" t="n">
        <v>11934</v>
      </c>
      <c r="T8" s="4" t="n">
        <v>8660</v>
      </c>
      <c r="U8" s="4" t="n">
        <v>725</v>
      </c>
      <c r="V8" s="4" t="n">
        <v>21319</v>
      </c>
      <c r="W8" s="4" t="n">
        <v>3937</v>
      </c>
      <c r="X8" s="4" t="n">
        <v>3216</v>
      </c>
      <c r="Y8" s="4" t="n">
        <v>321</v>
      </c>
      <c r="Z8" s="4" t="n">
        <v>7474</v>
      </c>
      <c r="AA8" s="35" t="n">
        <f aca="false">V8/F8</f>
        <v>0.247903996651046</v>
      </c>
      <c r="AB8" s="4" t="n">
        <v>5667</v>
      </c>
      <c r="AC8" s="4" t="n">
        <v>4813</v>
      </c>
      <c r="AD8" s="4" t="n">
        <v>330</v>
      </c>
      <c r="AE8" s="4" t="n">
        <v>10810</v>
      </c>
      <c r="AF8" s="4" t="n">
        <v>3316</v>
      </c>
      <c r="AG8" s="4" t="n">
        <v>2799</v>
      </c>
      <c r="AH8" s="4" t="n">
        <v>263</v>
      </c>
      <c r="AI8" s="4" t="n">
        <v>6378</v>
      </c>
      <c r="AJ8" s="4" t="n">
        <f aca="false">+S8-AB8</f>
        <v>6267</v>
      </c>
      <c r="AK8" s="4" t="n">
        <f aca="false">+T8-AC8</f>
        <v>3847</v>
      </c>
      <c r="AL8" s="4" t="n">
        <f aca="false">+U8-AD8</f>
        <v>395</v>
      </c>
      <c r="AM8" s="4" t="n">
        <f aca="false">+V8-AE8</f>
        <v>10509</v>
      </c>
      <c r="AN8" s="4" t="n">
        <f aca="false">+W8-AF8</f>
        <v>621</v>
      </c>
      <c r="AO8" s="4" t="n">
        <f aca="false">+X8-AG8</f>
        <v>417</v>
      </c>
      <c r="AP8" s="4" t="n">
        <f aca="false">+Y8-AH8</f>
        <v>58</v>
      </c>
      <c r="AQ8" s="4" t="n">
        <f aca="false">+Z8-AI8</f>
        <v>1096</v>
      </c>
    </row>
    <row r="9" customFormat="false" ht="12.8" hidden="false" customHeight="false" outlineLevel="0" collapsed="false">
      <c r="A9" s="28" t="n">
        <v>45139</v>
      </c>
      <c r="B9" s="28" t="n">
        <v>45139</v>
      </c>
      <c r="C9" s="4" t="n">
        <v>43039</v>
      </c>
      <c r="D9" s="4" t="n">
        <v>38431</v>
      </c>
      <c r="E9" s="4" t="n">
        <v>4961</v>
      </c>
      <c r="F9" s="4" t="n">
        <v>86431</v>
      </c>
      <c r="G9" s="4" t="n">
        <v>27323</v>
      </c>
      <c r="H9" s="4" t="n">
        <v>26788</v>
      </c>
      <c r="I9" s="4" t="n">
        <v>3961</v>
      </c>
      <c r="J9" s="4" t="n">
        <v>58072</v>
      </c>
      <c r="K9" s="4" t="n">
        <v>27240</v>
      </c>
      <c r="L9" s="4" t="n">
        <v>19363</v>
      </c>
      <c r="M9" s="4" t="n">
        <v>2364</v>
      </c>
      <c r="N9" s="4" t="n">
        <v>48967</v>
      </c>
      <c r="O9" s="4" t="n">
        <v>83</v>
      </c>
      <c r="P9" s="4" t="n">
        <v>7425</v>
      </c>
      <c r="Q9" s="4" t="n">
        <v>1597</v>
      </c>
      <c r="R9" s="4" t="n">
        <v>9105</v>
      </c>
      <c r="S9" s="4" t="n">
        <v>11832</v>
      </c>
      <c r="T9" s="4" t="n">
        <v>8485</v>
      </c>
      <c r="U9" s="4" t="n">
        <v>708</v>
      </c>
      <c r="V9" s="4" t="n">
        <v>21025</v>
      </c>
      <c r="W9" s="4" t="n">
        <v>3884</v>
      </c>
      <c r="X9" s="4" t="n">
        <v>3158</v>
      </c>
      <c r="Y9" s="4" t="n">
        <v>292</v>
      </c>
      <c r="Z9" s="4" t="n">
        <v>7334</v>
      </c>
      <c r="AA9" s="35" t="n">
        <f aca="false">V9/F9</f>
        <v>0.243257627471625</v>
      </c>
      <c r="AB9" s="4" t="n">
        <v>5879</v>
      </c>
      <c r="AC9" s="4" t="n">
        <v>4824</v>
      </c>
      <c r="AD9" s="4" t="n">
        <v>333</v>
      </c>
      <c r="AE9" s="4" t="n">
        <v>11036</v>
      </c>
      <c r="AF9" s="4" t="n">
        <v>3514</v>
      </c>
      <c r="AG9" s="4" t="n">
        <v>2809</v>
      </c>
      <c r="AH9" s="4" t="n">
        <v>240</v>
      </c>
      <c r="AI9" s="4" t="n">
        <v>6563</v>
      </c>
      <c r="AJ9" s="4" t="n">
        <f aca="false">+S9-AB9</f>
        <v>5953</v>
      </c>
      <c r="AK9" s="4" t="n">
        <f aca="false">+T9-AC9</f>
        <v>3661</v>
      </c>
      <c r="AL9" s="4" t="n">
        <f aca="false">+U9-AD9</f>
        <v>375</v>
      </c>
      <c r="AM9" s="4" t="n">
        <f aca="false">+V9-AE9</f>
        <v>9989</v>
      </c>
      <c r="AN9" s="4" t="n">
        <f aca="false">+W9-AF9</f>
        <v>370</v>
      </c>
      <c r="AO9" s="4" t="n">
        <f aca="false">+X9-AG9</f>
        <v>349</v>
      </c>
      <c r="AP9" s="4" t="n">
        <f aca="false">+Y9-AH9</f>
        <v>52</v>
      </c>
      <c r="AQ9" s="4" t="n">
        <f aca="false">+Z9-AI9</f>
        <v>771</v>
      </c>
    </row>
    <row r="10" customFormat="false" ht="12.8" hidden="false" customHeight="false" outlineLevel="0" collapsed="false">
      <c r="A10" s="28" t="n">
        <v>45170</v>
      </c>
      <c r="B10" s="28" t="n">
        <v>45170</v>
      </c>
      <c r="C10" s="4" t="n">
        <v>43219</v>
      </c>
      <c r="D10" s="4" t="n">
        <v>38400</v>
      </c>
      <c r="E10" s="4" t="n">
        <v>5040</v>
      </c>
      <c r="F10" s="4" t="n">
        <v>86659</v>
      </c>
      <c r="G10" s="4" t="n">
        <v>27581</v>
      </c>
      <c r="H10" s="4" t="n">
        <v>27146</v>
      </c>
      <c r="I10" s="4" t="n">
        <v>4069</v>
      </c>
      <c r="J10" s="4" t="n">
        <v>58796</v>
      </c>
      <c r="K10" s="4" t="n">
        <v>27483</v>
      </c>
      <c r="L10" s="4" t="n">
        <v>19271</v>
      </c>
      <c r="M10" s="4" t="n">
        <v>2394</v>
      </c>
      <c r="N10" s="4" t="n">
        <v>49148</v>
      </c>
      <c r="O10" s="4" t="n">
        <v>98</v>
      </c>
      <c r="P10" s="4" t="n">
        <v>7875</v>
      </c>
      <c r="Q10" s="4" t="n">
        <v>1675</v>
      </c>
      <c r="R10" s="4" t="n">
        <v>9648</v>
      </c>
      <c r="S10" s="4" t="n">
        <v>11768</v>
      </c>
      <c r="T10" s="4" t="n">
        <v>8200</v>
      </c>
      <c r="U10" s="4" t="n">
        <v>695</v>
      </c>
      <c r="V10" s="4" t="n">
        <v>20663</v>
      </c>
      <c r="W10" s="4" t="n">
        <v>3870</v>
      </c>
      <c r="X10" s="4" t="n">
        <v>3054</v>
      </c>
      <c r="Y10" s="4" t="n">
        <v>276</v>
      </c>
      <c r="Z10" s="4" t="n">
        <v>7200</v>
      </c>
      <c r="AA10" s="35" t="n">
        <f aca="false">V10/F10</f>
        <v>0.238440323567085</v>
      </c>
      <c r="AB10" s="4" t="n">
        <v>6025</v>
      </c>
      <c r="AC10" s="4" t="n">
        <v>4717</v>
      </c>
      <c r="AD10" s="4" t="n">
        <v>336</v>
      </c>
      <c r="AE10" s="4" t="n">
        <v>11078</v>
      </c>
      <c r="AF10" s="4" t="n">
        <v>3061</v>
      </c>
      <c r="AG10" s="4" t="n">
        <v>2448</v>
      </c>
      <c r="AH10" s="4" t="n">
        <v>210</v>
      </c>
      <c r="AI10" s="4" t="n">
        <v>5719</v>
      </c>
      <c r="AJ10" s="4" t="n">
        <f aca="false">+S10-AB10</f>
        <v>5743</v>
      </c>
      <c r="AK10" s="4" t="n">
        <f aca="false">+T10-AC10</f>
        <v>3483</v>
      </c>
      <c r="AL10" s="4" t="n">
        <f aca="false">+U10-AD10</f>
        <v>359</v>
      </c>
      <c r="AM10" s="4" t="n">
        <f aca="false">+V10-AE10</f>
        <v>9585</v>
      </c>
      <c r="AN10" s="4" t="n">
        <f aca="false">+W10-AF10</f>
        <v>809</v>
      </c>
      <c r="AO10" s="4" t="n">
        <f aca="false">+X10-AG10</f>
        <v>606</v>
      </c>
      <c r="AP10" s="4" t="n">
        <f aca="false">+Y10-AH10</f>
        <v>66</v>
      </c>
      <c r="AQ10" s="4" t="n">
        <f aca="false">+Z10-AI10</f>
        <v>1481</v>
      </c>
    </row>
    <row r="11" customFormat="false" ht="12.8" hidden="false" customHeight="false" outlineLevel="0" collapsed="false">
      <c r="A11" s="28" t="n">
        <v>45200</v>
      </c>
      <c r="B11" s="28" t="n">
        <v>45200</v>
      </c>
      <c r="C11" s="4" t="n">
        <v>43729</v>
      </c>
      <c r="D11" s="4" t="n">
        <v>38774</v>
      </c>
      <c r="E11" s="4" t="n">
        <v>5100</v>
      </c>
      <c r="F11" s="4" t="n">
        <v>87603</v>
      </c>
      <c r="G11" s="4" t="n">
        <v>27629</v>
      </c>
      <c r="H11" s="4" t="n">
        <v>27391</v>
      </c>
      <c r="I11" s="4" t="n">
        <v>4104</v>
      </c>
      <c r="J11" s="4" t="n">
        <v>59124</v>
      </c>
      <c r="K11" s="4" t="n">
        <v>27524</v>
      </c>
      <c r="L11" s="4" t="n">
        <v>19089</v>
      </c>
      <c r="M11" s="4" t="n">
        <v>2366</v>
      </c>
      <c r="N11" s="4" t="n">
        <v>48979</v>
      </c>
      <c r="O11" s="4" t="n">
        <v>105</v>
      </c>
      <c r="P11" s="4" t="n">
        <v>8302</v>
      </c>
      <c r="Q11" s="4" t="n">
        <v>1738</v>
      </c>
      <c r="R11" s="4" t="n">
        <v>10145</v>
      </c>
      <c r="S11" s="4" t="n">
        <v>11922</v>
      </c>
      <c r="T11" s="4" t="n">
        <v>8153</v>
      </c>
      <c r="U11" s="4" t="n">
        <v>713</v>
      </c>
      <c r="V11" s="4" t="n">
        <v>20788</v>
      </c>
      <c r="W11" s="4" t="n">
        <v>4178</v>
      </c>
      <c r="X11" s="4" t="n">
        <v>3230</v>
      </c>
      <c r="Y11" s="4" t="n">
        <v>283</v>
      </c>
      <c r="Z11" s="4" t="n">
        <v>7691</v>
      </c>
      <c r="AA11" s="35" t="n">
        <f aca="false">V11/F11</f>
        <v>0.23729780943575</v>
      </c>
      <c r="AB11" s="4" t="n">
        <v>5883</v>
      </c>
      <c r="AC11" s="4" t="n">
        <v>4590</v>
      </c>
      <c r="AD11" s="4" t="n">
        <v>313</v>
      </c>
      <c r="AE11" s="4" t="n">
        <v>10786</v>
      </c>
      <c r="AF11" s="4" t="n">
        <v>2908</v>
      </c>
      <c r="AG11" s="4" t="n">
        <v>2568</v>
      </c>
      <c r="AH11" s="4" t="n">
        <v>248</v>
      </c>
      <c r="AI11" s="4" t="n">
        <v>5724</v>
      </c>
      <c r="AJ11" s="4" t="n">
        <f aca="false">+S11-AB11</f>
        <v>6039</v>
      </c>
      <c r="AK11" s="4" t="n">
        <f aca="false">+T11-AC11</f>
        <v>3563</v>
      </c>
      <c r="AL11" s="4" t="n">
        <f aca="false">+U11-AD11</f>
        <v>400</v>
      </c>
      <c r="AM11" s="4" t="n">
        <f aca="false">+V11-AE11</f>
        <v>10002</v>
      </c>
      <c r="AN11" s="4" t="n">
        <f aca="false">+W11-AF11</f>
        <v>1270</v>
      </c>
      <c r="AO11" s="4" t="n">
        <f aca="false">+X11-AG11</f>
        <v>662</v>
      </c>
      <c r="AP11" s="4" t="n">
        <f aca="false">+Y11-AH11</f>
        <v>35</v>
      </c>
      <c r="AQ11" s="4" t="n">
        <f aca="false">+Z11-AI11</f>
        <v>1967</v>
      </c>
    </row>
    <row r="12" customFormat="false" ht="12.8" hidden="false" customHeight="false" outlineLevel="0" collapsed="false">
      <c r="A12" s="28" t="n">
        <v>45231</v>
      </c>
      <c r="B12" s="28" t="n">
        <v>45231</v>
      </c>
      <c r="C12" s="4" t="n">
        <v>44286</v>
      </c>
      <c r="D12" s="4" t="n">
        <v>39154</v>
      </c>
      <c r="E12" s="4" t="n">
        <v>5105</v>
      </c>
      <c r="F12" s="4" t="n">
        <v>88545</v>
      </c>
      <c r="G12" s="4" t="n">
        <v>28199</v>
      </c>
      <c r="H12" s="4" t="n">
        <v>27860</v>
      </c>
      <c r="I12" s="4" t="n">
        <v>4119</v>
      </c>
      <c r="J12" s="4" t="n">
        <v>60178</v>
      </c>
      <c r="K12" s="4" t="n">
        <v>28067</v>
      </c>
      <c r="L12" s="4" t="n">
        <v>19111</v>
      </c>
      <c r="M12" s="4" t="n">
        <v>2371</v>
      </c>
      <c r="N12" s="4" t="n">
        <v>49549</v>
      </c>
      <c r="O12" s="4" t="n">
        <v>132</v>
      </c>
      <c r="P12" s="4" t="n">
        <v>8749</v>
      </c>
      <c r="Q12" s="4" t="n">
        <v>1748</v>
      </c>
      <c r="R12" s="4" t="n">
        <v>10629</v>
      </c>
      <c r="S12" s="4" t="n">
        <v>11738</v>
      </c>
      <c r="T12" s="4" t="n">
        <v>8041</v>
      </c>
      <c r="U12" s="4" t="n">
        <v>692</v>
      </c>
      <c r="V12" s="4" t="n">
        <v>20471</v>
      </c>
      <c r="W12" s="4" t="n">
        <v>4349</v>
      </c>
      <c r="X12" s="4" t="n">
        <v>3253</v>
      </c>
      <c r="Y12" s="4" t="n">
        <v>294</v>
      </c>
      <c r="Z12" s="4" t="n">
        <v>7896</v>
      </c>
      <c r="AA12" s="35" t="n">
        <f aca="false">V12/F12</f>
        <v>0.231193178609746</v>
      </c>
      <c r="AB12" s="4" t="n">
        <v>5837</v>
      </c>
      <c r="AC12" s="4" t="n">
        <v>4504</v>
      </c>
      <c r="AD12" s="4" t="n">
        <v>288</v>
      </c>
      <c r="AE12" s="4" t="n">
        <v>10629</v>
      </c>
      <c r="AF12" s="4" t="n">
        <v>2683</v>
      </c>
      <c r="AG12" s="4" t="n">
        <v>2574</v>
      </c>
      <c r="AH12" s="4" t="n">
        <v>207</v>
      </c>
      <c r="AI12" s="4" t="n">
        <v>5464</v>
      </c>
      <c r="AJ12" s="4" t="n">
        <f aca="false">+S12-AB12</f>
        <v>5901</v>
      </c>
      <c r="AK12" s="4" t="n">
        <f aca="false">+T12-AC12</f>
        <v>3537</v>
      </c>
      <c r="AL12" s="4" t="n">
        <f aca="false">+U12-AD12</f>
        <v>404</v>
      </c>
      <c r="AM12" s="4" t="n">
        <f aca="false">+V12-AE12</f>
        <v>9842</v>
      </c>
      <c r="AN12" s="4" t="n">
        <f aca="false">+W12-AF12</f>
        <v>1666</v>
      </c>
      <c r="AO12" s="4" t="n">
        <f aca="false">+X12-AG12</f>
        <v>679</v>
      </c>
      <c r="AP12" s="4" t="n">
        <f aca="false">+Y12-AH12</f>
        <v>87</v>
      </c>
      <c r="AQ12" s="4" t="n">
        <f aca="false">+Z12-AI12</f>
        <v>2432</v>
      </c>
    </row>
    <row r="13" customFormat="false" ht="12.8" hidden="false" customHeight="false" outlineLevel="0" collapsed="false">
      <c r="A13" s="28" t="n">
        <v>45261</v>
      </c>
      <c r="B13" s="28" t="n">
        <v>45261</v>
      </c>
      <c r="C13" s="4" t="n">
        <v>44812</v>
      </c>
      <c r="D13" s="4" t="n">
        <v>39695</v>
      </c>
      <c r="E13" s="4" t="n">
        <v>5133</v>
      </c>
      <c r="F13" s="4" t="n">
        <v>89640</v>
      </c>
      <c r="G13" s="4" t="n">
        <v>28571</v>
      </c>
      <c r="H13" s="4" t="n">
        <v>28513</v>
      </c>
      <c r="I13" s="4" t="n">
        <v>4120</v>
      </c>
      <c r="J13" s="4" t="n">
        <v>61204</v>
      </c>
      <c r="K13" s="4" t="n">
        <v>28430</v>
      </c>
      <c r="L13" s="4" t="n">
        <v>19356</v>
      </c>
      <c r="M13" s="4" t="n">
        <v>2368</v>
      </c>
      <c r="N13" s="4" t="n">
        <v>50154</v>
      </c>
      <c r="O13" s="4" t="n">
        <v>141</v>
      </c>
      <c r="P13" s="4" t="n">
        <v>9157</v>
      </c>
      <c r="Q13" s="4" t="n">
        <v>1752</v>
      </c>
      <c r="R13" s="4" t="n">
        <v>11050</v>
      </c>
      <c r="S13" s="4" t="n">
        <v>11775</v>
      </c>
      <c r="T13" s="4" t="n">
        <v>7997</v>
      </c>
      <c r="U13" s="4" t="n">
        <v>692</v>
      </c>
      <c r="V13" s="4" t="n">
        <v>20464</v>
      </c>
      <c r="W13" s="4" t="n">
        <v>4466</v>
      </c>
      <c r="X13" s="4" t="n">
        <v>3185</v>
      </c>
      <c r="Y13" s="4" t="n">
        <v>321</v>
      </c>
      <c r="Z13" s="4" t="n">
        <v>7972</v>
      </c>
      <c r="AA13" s="35" t="n">
        <f aca="false">V13/F13</f>
        <v>0.228290941543954</v>
      </c>
      <c r="AB13" s="4" t="n">
        <v>5969</v>
      </c>
      <c r="AC13" s="4" t="n">
        <v>4564</v>
      </c>
      <c r="AD13" s="4" t="n">
        <v>283</v>
      </c>
      <c r="AE13" s="4" t="n">
        <v>10816</v>
      </c>
      <c r="AF13" s="4" t="n">
        <v>3496</v>
      </c>
      <c r="AG13" s="4" t="n">
        <v>2907</v>
      </c>
      <c r="AH13" s="4" t="n">
        <v>268</v>
      </c>
      <c r="AI13" s="4" t="n">
        <v>6671</v>
      </c>
      <c r="AJ13" s="4" t="n">
        <f aca="false">+S13-AB13</f>
        <v>5806</v>
      </c>
      <c r="AK13" s="4" t="n">
        <f aca="false">+T13-AC13</f>
        <v>3433</v>
      </c>
      <c r="AL13" s="4" t="n">
        <f aca="false">+U13-AD13</f>
        <v>409</v>
      </c>
      <c r="AM13" s="4" t="n">
        <f aca="false">+V13-AE13</f>
        <v>9648</v>
      </c>
      <c r="AN13" s="4" t="n">
        <f aca="false">+W13-AF13</f>
        <v>970</v>
      </c>
      <c r="AO13" s="4" t="n">
        <f aca="false">+X13-AG13</f>
        <v>278</v>
      </c>
      <c r="AP13" s="4" t="n">
        <f aca="false">+Y13-AH13</f>
        <v>53</v>
      </c>
      <c r="AQ13" s="4" t="n">
        <f aca="false">+Z13-AI13</f>
        <v>1301</v>
      </c>
    </row>
    <row r="14" customFormat="false" ht="12.8" hidden="false" customHeight="false" outlineLevel="0" collapsed="false">
      <c r="A14" s="48" t="n">
        <v>45292</v>
      </c>
      <c r="B14" s="48" t="n">
        <v>45292</v>
      </c>
      <c r="C14" s="1" t="n">
        <v>44418</v>
      </c>
      <c r="D14" s="1" t="n">
        <v>39700</v>
      </c>
      <c r="E14" s="1" t="n">
        <v>5137</v>
      </c>
      <c r="F14" s="1" t="n">
        <f aca="false">SUM(C14:E14)</f>
        <v>89255</v>
      </c>
      <c r="G14" s="1" t="n">
        <f aca="false">+C14-S14-W14</f>
        <v>28373</v>
      </c>
      <c r="H14" s="1" t="n">
        <f aca="false">+D14-T14-X14</f>
        <v>28736</v>
      </c>
      <c r="I14" s="1" t="n">
        <f aca="false">+E14-U14-Y14</f>
        <v>4133</v>
      </c>
      <c r="J14" s="1" t="n">
        <f aca="false">+F14-V14-Z14</f>
        <v>61242</v>
      </c>
      <c r="K14" s="1" t="n">
        <f aca="false">G14-O14</f>
        <v>28238</v>
      </c>
      <c r="L14" s="1" t="n">
        <f aca="false">H14-P14</f>
        <v>19515</v>
      </c>
      <c r="M14" s="1" t="n">
        <f aca="false">I14-Q14</f>
        <v>2389</v>
      </c>
      <c r="N14" s="1" t="n">
        <f aca="false">J14-R14</f>
        <v>50142</v>
      </c>
      <c r="O14" s="1" t="n">
        <v>135</v>
      </c>
      <c r="P14" s="1" t="n">
        <v>9221</v>
      </c>
      <c r="Q14" s="1" t="n">
        <v>1744</v>
      </c>
      <c r="R14" s="1" t="n">
        <f aca="false">+O14+P14+Q14</f>
        <v>11100</v>
      </c>
      <c r="S14" s="1" t="n">
        <v>11594</v>
      </c>
      <c r="T14" s="1" t="n">
        <v>7904</v>
      </c>
      <c r="U14" s="1" t="n">
        <v>688</v>
      </c>
      <c r="V14" s="1" t="n">
        <f aca="false">+S14+T14+U14</f>
        <v>20186</v>
      </c>
      <c r="W14" s="0" t="n">
        <v>4451</v>
      </c>
      <c r="X14" s="0" t="n">
        <v>3060</v>
      </c>
      <c r="Y14" s="0" t="n">
        <v>316</v>
      </c>
      <c r="Z14" s="1" t="n">
        <f aca="false">+W14+X14+Y14</f>
        <v>7827</v>
      </c>
    </row>
    <row r="15" customFormat="false" ht="12.8" hidden="false" customHeight="false" outlineLevel="0" collapsed="false">
      <c r="A15" s="48" t="n">
        <v>45323</v>
      </c>
      <c r="B15" s="48" t="n">
        <v>45323</v>
      </c>
      <c r="C15" s="1" t="n">
        <v>44555</v>
      </c>
      <c r="D15" s="1" t="n">
        <v>39556</v>
      </c>
      <c r="E15" s="1" t="n">
        <v>5090</v>
      </c>
      <c r="F15" s="1" t="n">
        <f aca="false">SUM(C15:E15)</f>
        <v>89201</v>
      </c>
      <c r="G15" s="1" t="n">
        <f aca="false">+C15-S15-W15</f>
        <v>28497</v>
      </c>
      <c r="H15" s="1" t="n">
        <f aca="false">+D15-T15-X15</f>
        <v>28744</v>
      </c>
      <c r="I15" s="1" t="n">
        <f aca="false">+E15-U15-Y15</f>
        <v>4074</v>
      </c>
      <c r="J15" s="1" t="n">
        <f aca="false">+F15-V15-Z15</f>
        <v>61315</v>
      </c>
      <c r="K15" s="1" t="n">
        <f aca="false">G15-O15</f>
        <v>28341</v>
      </c>
      <c r="L15" s="1" t="n">
        <f aca="false">H15-P15</f>
        <v>19591</v>
      </c>
      <c r="M15" s="1" t="n">
        <f aca="false">I15-Q15</f>
        <v>2366</v>
      </c>
      <c r="N15" s="1" t="n">
        <f aca="false">J15-R15</f>
        <v>50298</v>
      </c>
      <c r="O15" s="1" t="n">
        <v>156</v>
      </c>
      <c r="P15" s="1" t="n">
        <v>9153</v>
      </c>
      <c r="Q15" s="1" t="n">
        <v>1708</v>
      </c>
      <c r="R15" s="1" t="n">
        <f aca="false">+O15+P15+Q15</f>
        <v>11017</v>
      </c>
      <c r="S15" s="1" t="n">
        <v>11596</v>
      </c>
      <c r="T15" s="1" t="n">
        <v>7796</v>
      </c>
      <c r="U15" s="1" t="n">
        <v>694</v>
      </c>
      <c r="V15" s="1" t="n">
        <f aca="false">+S15+T15+U15</f>
        <v>20086</v>
      </c>
      <c r="W15" s="0" t="n">
        <v>4462</v>
      </c>
      <c r="X15" s="0" t="n">
        <v>3016</v>
      </c>
      <c r="Y15" s="0" t="n">
        <v>322</v>
      </c>
      <c r="Z15" s="1" t="n">
        <f aca="false">+W15+X15+Y15</f>
        <v>7800</v>
      </c>
    </row>
    <row r="16" customFormat="false" ht="12.8" hidden="false" customHeight="false" outlineLevel="0" collapsed="false">
      <c r="A16" s="48" t="n">
        <v>45352</v>
      </c>
      <c r="B16" s="48" t="n">
        <v>45352</v>
      </c>
      <c r="C16" s="1" t="n">
        <v>44374</v>
      </c>
      <c r="D16" s="1" t="n">
        <v>39177</v>
      </c>
      <c r="E16" s="1" t="n">
        <v>5043</v>
      </c>
      <c r="F16" s="1" t="n">
        <f aca="false">SUM(C16:E16)</f>
        <v>88594</v>
      </c>
      <c r="G16" s="1" t="n">
        <f aca="false">+C16-S16-W16</f>
        <v>28342</v>
      </c>
      <c r="H16" s="1" t="n">
        <f aca="false">+D16-T16-X16</f>
        <v>28571</v>
      </c>
      <c r="I16" s="1" t="n">
        <f aca="false">+E16-U16-Y16</f>
        <v>4010</v>
      </c>
      <c r="J16" s="1" t="n">
        <f aca="false">+F16-V16-Z16</f>
        <v>60923</v>
      </c>
      <c r="K16" s="1" t="n">
        <f aca="false">G16-O16</f>
        <v>28153</v>
      </c>
      <c r="L16" s="1" t="n">
        <f aca="false">H16-P16</f>
        <v>19812</v>
      </c>
      <c r="M16" s="1" t="n">
        <f aca="false">I16-Q16</f>
        <v>2333</v>
      </c>
      <c r="N16" s="1" t="n">
        <f aca="false">J16-R16</f>
        <v>50298</v>
      </c>
      <c r="O16" s="1" t="n">
        <v>189</v>
      </c>
      <c r="P16" s="1" t="n">
        <v>8759</v>
      </c>
      <c r="Q16" s="1" t="n">
        <v>1677</v>
      </c>
      <c r="R16" s="1" t="n">
        <f aca="false">+O16+P16+Q16</f>
        <v>10625</v>
      </c>
      <c r="S16" s="1" t="n">
        <v>11498</v>
      </c>
      <c r="T16" s="1" t="n">
        <v>7583</v>
      </c>
      <c r="U16" s="1" t="n">
        <v>710</v>
      </c>
      <c r="V16" s="1" t="n">
        <f aca="false">+S16+T16+U16</f>
        <v>19791</v>
      </c>
      <c r="W16" s="0" t="n">
        <v>4534</v>
      </c>
      <c r="X16" s="0" t="n">
        <v>3023</v>
      </c>
      <c r="Y16" s="0" t="n">
        <v>323</v>
      </c>
      <c r="Z16" s="1" t="n">
        <f aca="false">+W16+X16+Y16</f>
        <v>7880</v>
      </c>
    </row>
    <row r="17" customFormat="false" ht="12.8" hidden="false" customHeight="false" outlineLevel="0" collapsed="false">
      <c r="A17" s="48" t="n">
        <v>45383</v>
      </c>
      <c r="B17" s="48" t="n">
        <v>45383</v>
      </c>
      <c r="C17" s="1" t="n">
        <v>44581</v>
      </c>
      <c r="D17" s="1" t="n">
        <v>39045</v>
      </c>
      <c r="E17" s="1" t="n">
        <v>5000</v>
      </c>
      <c r="F17" s="1" t="n">
        <f aca="false">SUM(C17:E17)</f>
        <v>88626</v>
      </c>
      <c r="G17" s="1" t="n">
        <f aca="false">+C17-S17-W17</f>
        <v>28271</v>
      </c>
      <c r="H17" s="1" t="n">
        <f aca="false">+D17-T17-X17</f>
        <v>28494</v>
      </c>
      <c r="I17" s="1" t="n">
        <f aca="false">+E17-U17-Y17</f>
        <v>4598</v>
      </c>
      <c r="J17" s="1" t="n">
        <f aca="false">+F17-V17-Z17</f>
        <v>61363</v>
      </c>
      <c r="K17" s="1" t="n">
        <f aca="false">G17-O17</f>
        <v>28084</v>
      </c>
      <c r="L17" s="1" t="n">
        <f aca="false">H17-P17</f>
        <v>20036</v>
      </c>
      <c r="M17" s="1" t="n">
        <f aca="false">I17-Q17</f>
        <v>2990</v>
      </c>
      <c r="N17" s="1" t="n">
        <f aca="false">J17-R17</f>
        <v>51110</v>
      </c>
      <c r="O17" s="1" t="n">
        <v>187</v>
      </c>
      <c r="P17" s="1" t="n">
        <v>8458</v>
      </c>
      <c r="Q17" s="1" t="n">
        <v>1608</v>
      </c>
      <c r="R17" s="1" t="n">
        <f aca="false">+O17+P17+Q17</f>
        <v>10253</v>
      </c>
      <c r="S17" s="1" t="n">
        <v>11683</v>
      </c>
      <c r="T17" s="1" t="n">
        <v>7516</v>
      </c>
      <c r="U17" s="1" t="n">
        <v>72</v>
      </c>
      <c r="V17" s="1" t="n">
        <f aca="false">+S17+T17+U17</f>
        <v>19271</v>
      </c>
      <c r="W17" s="0" t="n">
        <v>4627</v>
      </c>
      <c r="X17" s="0" t="n">
        <v>3035</v>
      </c>
      <c r="Y17" s="0" t="n">
        <v>330</v>
      </c>
      <c r="Z17" s="1" t="n">
        <f aca="false">+W17+X17+Y17</f>
        <v>7992</v>
      </c>
    </row>
    <row r="18" customFormat="false" ht="12.8" hidden="false" customHeight="false" outlineLevel="0" collapsed="false">
      <c r="A18" s="48" t="n">
        <v>45413</v>
      </c>
      <c r="B18" s="48" t="n">
        <v>45413</v>
      </c>
      <c r="C18" s="1" t="n">
        <v>44669</v>
      </c>
      <c r="D18" s="1" t="n">
        <v>39193</v>
      </c>
      <c r="E18" s="1" t="n">
        <v>5032</v>
      </c>
      <c r="F18" s="1" t="n">
        <f aca="false">SUM(C18:E18)</f>
        <v>88894</v>
      </c>
      <c r="G18" s="1" t="n">
        <f aca="false">+C18-S18-W18</f>
        <v>28116</v>
      </c>
      <c r="H18" s="1" t="n">
        <f aca="false">+D18-T18-X18</f>
        <v>28542</v>
      </c>
      <c r="I18" s="1" t="n">
        <f aca="false">+E18-U18-Y18</f>
        <v>3991</v>
      </c>
      <c r="J18" s="1" t="n">
        <f aca="false">+F18-V18-Z18</f>
        <v>60649</v>
      </c>
      <c r="K18" s="1" t="n">
        <f aca="false">G18-O18</f>
        <v>27923</v>
      </c>
      <c r="L18" s="1" t="n">
        <f aca="false">H18-P18</f>
        <v>20430</v>
      </c>
      <c r="M18" s="1" t="n">
        <f aca="false">I18-Q18</f>
        <v>2457</v>
      </c>
      <c r="N18" s="1" t="n">
        <f aca="false">J18-R18</f>
        <v>50810</v>
      </c>
      <c r="O18" s="1" t="n">
        <v>193</v>
      </c>
      <c r="P18" s="1" t="n">
        <v>8112</v>
      </c>
      <c r="Q18" s="1" t="n">
        <v>1534</v>
      </c>
      <c r="R18" s="1" t="n">
        <f aca="false">+O18+P18+Q18</f>
        <v>9839</v>
      </c>
      <c r="S18" s="1" t="n">
        <v>11895</v>
      </c>
      <c r="T18" s="1" t="n">
        <v>7578</v>
      </c>
      <c r="U18" s="1" t="n">
        <v>689</v>
      </c>
      <c r="V18" s="1" t="n">
        <f aca="false">+S18+T18+U18</f>
        <v>20162</v>
      </c>
      <c r="W18" s="0" t="n">
        <v>4658</v>
      </c>
      <c r="X18" s="0" t="n">
        <v>3073</v>
      </c>
      <c r="Y18" s="0" t="n">
        <v>352</v>
      </c>
      <c r="Z18" s="1" t="n">
        <f aca="false">+W18+X18+Y18</f>
        <v>8083</v>
      </c>
    </row>
    <row r="19" customFormat="false" ht="12.8" hidden="false" customHeight="false" outlineLevel="0" collapsed="false">
      <c r="A19" s="48" t="n">
        <v>45444</v>
      </c>
      <c r="B19" s="48" t="n">
        <v>45444</v>
      </c>
      <c r="C19" s="1" t="n">
        <v>44995</v>
      </c>
      <c r="D19" s="1" t="n">
        <v>39050</v>
      </c>
      <c r="E19" s="1" t="n">
        <v>4972</v>
      </c>
      <c r="F19" s="1" t="n">
        <f aca="false">SUM(C19:E19)</f>
        <v>89017</v>
      </c>
      <c r="G19" s="1" t="n">
        <f aca="false">+C19-S19-W19</f>
        <v>28459</v>
      </c>
      <c r="H19" s="1" t="n">
        <f aca="false">+D19-T19-X19</f>
        <v>28472</v>
      </c>
      <c r="I19" s="1" t="n">
        <f aca="false">+E19-U19-Y19</f>
        <v>3954</v>
      </c>
      <c r="J19" s="1" t="n">
        <f aca="false">+F19-V19-Z19</f>
        <v>60885</v>
      </c>
      <c r="K19" s="1" t="n">
        <f aca="false">G19-O19</f>
        <v>28286</v>
      </c>
      <c r="L19" s="1" t="n">
        <f aca="false">H19-P19</f>
        <v>20895</v>
      </c>
      <c r="M19" s="1" t="n">
        <f aca="false">I19-Q19</f>
        <v>2444</v>
      </c>
      <c r="N19" s="1" t="n">
        <f aca="false">J19-R19</f>
        <v>51625</v>
      </c>
      <c r="O19" s="1" t="n">
        <v>173</v>
      </c>
      <c r="P19" s="1" t="n">
        <v>7577</v>
      </c>
      <c r="Q19" s="1" t="n">
        <v>1510</v>
      </c>
      <c r="R19" s="1" t="n">
        <f aca="false">+O19+P19+Q19</f>
        <v>9260</v>
      </c>
      <c r="S19" s="1" t="n">
        <v>11986</v>
      </c>
      <c r="T19" s="1" t="n">
        <v>7609</v>
      </c>
      <c r="U19" s="1" t="n">
        <v>684</v>
      </c>
      <c r="V19" s="1" t="n">
        <f aca="false">+S19+T19+U19</f>
        <v>20279</v>
      </c>
      <c r="W19" s="0" t="n">
        <v>4550</v>
      </c>
      <c r="X19" s="0" t="n">
        <v>2969</v>
      </c>
      <c r="Y19" s="0" t="n">
        <v>334</v>
      </c>
      <c r="Z19" s="1" t="n">
        <f aca="false">+W19+X19+Y19</f>
        <v>7853</v>
      </c>
    </row>
    <row r="20" customFormat="false" ht="12.8" hidden="false" customHeight="false" outlineLevel="0" collapsed="false">
      <c r="A20" s="48" t="n">
        <v>45474</v>
      </c>
      <c r="B20" s="48" t="n">
        <v>45474</v>
      </c>
      <c r="C20" s="1" t="n">
        <v>45073</v>
      </c>
      <c r="D20" s="1" t="n">
        <v>38906</v>
      </c>
      <c r="E20" s="1" t="n">
        <v>4894</v>
      </c>
      <c r="F20" s="1" t="n">
        <f aca="false">SUM(C20:E20)</f>
        <v>88873</v>
      </c>
      <c r="G20" s="1" t="n">
        <f aca="false">+C20-S20-W20</f>
        <v>28842</v>
      </c>
      <c r="H20" s="1" t="n">
        <f aca="false">+D20-T20-X20</f>
        <v>28619</v>
      </c>
      <c r="I20" s="1" t="n">
        <f aca="false">+E20-U20-Y20</f>
        <v>3901</v>
      </c>
      <c r="J20" s="1" t="n">
        <f aca="false">+F20-V20-Z20</f>
        <v>61362</v>
      </c>
      <c r="K20" s="1" t="n">
        <f aca="false">G20-O20</f>
        <v>28689</v>
      </c>
      <c r="L20" s="1" t="n">
        <f aca="false">H20-P20</f>
        <v>21731</v>
      </c>
      <c r="M20" s="1" t="n">
        <f aca="false">I20-Q20</f>
        <v>2500</v>
      </c>
      <c r="N20" s="1" t="n">
        <f aca="false">J20-R20</f>
        <v>52920</v>
      </c>
      <c r="O20" s="1" t="n">
        <v>153</v>
      </c>
      <c r="P20" s="1" t="n">
        <v>6888</v>
      </c>
      <c r="Q20" s="1" t="n">
        <v>1401</v>
      </c>
      <c r="R20" s="1" t="n">
        <f aca="false">+O20+P20+Q20</f>
        <v>8442</v>
      </c>
      <c r="S20" s="1" t="n">
        <v>11911</v>
      </c>
      <c r="T20" s="1" t="n">
        <v>7464</v>
      </c>
      <c r="U20" s="1" t="n">
        <v>694</v>
      </c>
      <c r="V20" s="1" t="n">
        <f aca="false">+S20+T20+U20</f>
        <v>20069</v>
      </c>
      <c r="W20" s="0" t="n">
        <v>4320</v>
      </c>
      <c r="X20" s="0" t="n">
        <v>2823</v>
      </c>
      <c r="Y20" s="0" t="n">
        <v>299</v>
      </c>
      <c r="Z20" s="1" t="n">
        <f aca="false">+W20+X20+Y20</f>
        <v>7442</v>
      </c>
    </row>
    <row r="21" customFormat="false" ht="12.8" hidden="false" customHeight="false" outlineLevel="0" collapsed="false">
      <c r="A21" s="48" t="n">
        <v>45505</v>
      </c>
      <c r="B21" s="48" t="n">
        <v>45505</v>
      </c>
      <c r="C21" s="1" t="n">
        <v>45301</v>
      </c>
      <c r="D21" s="1" t="n">
        <v>38970</v>
      </c>
      <c r="E21" s="1" t="n">
        <v>4833</v>
      </c>
      <c r="F21" s="1" t="n">
        <f aca="false">SUM(C21:E21)</f>
        <v>89104</v>
      </c>
      <c r="G21" s="1" t="n">
        <f aca="false">+C21-S21-W21</f>
        <v>29521</v>
      </c>
      <c r="H21" s="1" t="n">
        <f aca="false">+D21-T21-X21</f>
        <v>29020</v>
      </c>
      <c r="I21" s="1" t="n">
        <f aca="false">+E21-U21-Y21</f>
        <v>3886</v>
      </c>
      <c r="J21" s="1" t="n">
        <f aca="false">+F21-V21-Z21</f>
        <v>62427</v>
      </c>
      <c r="K21" s="1" t="n">
        <f aca="false">G21-O21</f>
        <v>29377</v>
      </c>
      <c r="L21" s="1" t="n">
        <f aca="false">H21-P21</f>
        <v>22748</v>
      </c>
      <c r="M21" s="1" t="n">
        <f aca="false">I21-Q21</f>
        <v>2587</v>
      </c>
      <c r="N21" s="1" t="n">
        <f aca="false">J21-R21</f>
        <v>54712</v>
      </c>
      <c r="O21" s="1" t="n">
        <v>144</v>
      </c>
      <c r="P21" s="1" t="n">
        <v>6272</v>
      </c>
      <c r="Q21" s="1" t="n">
        <v>1299</v>
      </c>
      <c r="R21" s="1" t="n">
        <f aca="false">+O21+P21+Q21</f>
        <v>7715</v>
      </c>
      <c r="S21" s="1" t="n">
        <v>11724</v>
      </c>
      <c r="T21" s="1" t="n">
        <v>7337</v>
      </c>
      <c r="U21" s="1" t="n">
        <v>660</v>
      </c>
      <c r="V21" s="1" t="n">
        <f aca="false">+S21+T21+U21</f>
        <v>19721</v>
      </c>
      <c r="W21" s="0" t="n">
        <v>4056</v>
      </c>
      <c r="X21" s="0" t="n">
        <v>2613</v>
      </c>
      <c r="Y21" s="0" t="n">
        <v>287</v>
      </c>
      <c r="Z21" s="1" t="n">
        <f aca="false">+W21+X21+Y21</f>
        <v>6956</v>
      </c>
    </row>
    <row r="22" customFormat="false" ht="12.8" hidden="false" customHeight="false" outlineLevel="0" collapsed="false">
      <c r="A22" s="48" t="n">
        <v>45536</v>
      </c>
      <c r="B22" s="48" t="n">
        <v>45536</v>
      </c>
      <c r="C22" s="1" t="n">
        <v>46011</v>
      </c>
      <c r="D22" s="1" t="n">
        <v>39057</v>
      </c>
      <c r="E22" s="1" t="n">
        <v>4900</v>
      </c>
      <c r="F22" s="1" t="n">
        <f aca="false">SUM(C22:E22)</f>
        <v>89968</v>
      </c>
      <c r="G22" s="1" t="n">
        <f aca="false">+C22-S22-W22</f>
        <v>30717</v>
      </c>
      <c r="H22" s="1" t="n">
        <f aca="false">+D22-T22-X22</f>
        <v>29411</v>
      </c>
      <c r="I22" s="1" t="n">
        <f aca="false">+E22-U22-Y22</f>
        <v>4003</v>
      </c>
      <c r="J22" s="1" t="n">
        <f aca="false">+F22-V22-Z22</f>
        <v>64131</v>
      </c>
      <c r="K22" s="1" t="n">
        <f aca="false">G22-O22</f>
        <v>30562</v>
      </c>
      <c r="L22" s="1" t="n">
        <f aca="false">H22-P22</f>
        <v>23603</v>
      </c>
      <c r="M22" s="1" t="n">
        <f aca="false">I22-Q22</f>
        <v>2704</v>
      </c>
      <c r="N22" s="1" t="n">
        <f aca="false">J22-R22</f>
        <v>56869</v>
      </c>
      <c r="O22" s="1" t="n">
        <v>155</v>
      </c>
      <c r="P22" s="1" t="n">
        <v>5808</v>
      </c>
      <c r="Q22" s="1" t="n">
        <v>1299</v>
      </c>
      <c r="R22" s="1" t="n">
        <f aca="false">+O22+P22+Q22</f>
        <v>7262</v>
      </c>
      <c r="S22" s="1" t="n">
        <v>11520</v>
      </c>
      <c r="T22" s="1" t="n">
        <v>7231</v>
      </c>
      <c r="U22" s="1" t="n">
        <v>646</v>
      </c>
      <c r="V22" s="1" t="n">
        <f aca="false">+S22+T22+U22</f>
        <v>19397</v>
      </c>
      <c r="W22" s="0" t="n">
        <v>3774</v>
      </c>
      <c r="X22" s="0" t="n">
        <v>2415</v>
      </c>
      <c r="Y22" s="0" t="n">
        <v>251</v>
      </c>
      <c r="Z22" s="1" t="n">
        <f aca="false">+W22+X22+Y22</f>
        <v>6440</v>
      </c>
    </row>
    <row r="23" customFormat="false" ht="12.8" hidden="false" customHeight="false" outlineLevel="0" collapsed="false">
      <c r="A23" s="48" t="n">
        <v>45566</v>
      </c>
      <c r="B23" s="48" t="n">
        <v>45566</v>
      </c>
      <c r="C23" s="1" t="n">
        <v>46397</v>
      </c>
      <c r="D23" s="1" t="n">
        <v>39351</v>
      </c>
      <c r="E23" s="1" t="n">
        <v>5006</v>
      </c>
      <c r="F23" s="1" t="n">
        <f aca="false">SUM(C23:E23)</f>
        <v>90754</v>
      </c>
      <c r="G23" s="1" t="n">
        <f aca="false">+C23-S23-W23</f>
        <v>30698</v>
      </c>
      <c r="H23" s="1" t="n">
        <f aca="false">+D23-T23-X23</f>
        <v>29432</v>
      </c>
      <c r="I23" s="1" t="n">
        <f aca="false">+E23-U23-Y23</f>
        <v>4083</v>
      </c>
      <c r="J23" s="1" t="n">
        <f aca="false">+F23-V23-Z23</f>
        <v>64213</v>
      </c>
      <c r="K23" s="1" t="n">
        <f aca="false">G23-O23</f>
        <v>30548</v>
      </c>
      <c r="L23" s="1" t="n">
        <f aca="false">H23-P23</f>
        <v>24004</v>
      </c>
      <c r="M23" s="1" t="n">
        <f aca="false">I23-Q23</f>
        <v>2709</v>
      </c>
      <c r="N23" s="1" t="n">
        <f aca="false">J23-R23</f>
        <v>57261</v>
      </c>
      <c r="O23" s="1" t="n">
        <v>150</v>
      </c>
      <c r="P23" s="1" t="n">
        <v>5428</v>
      </c>
      <c r="Q23" s="1" t="n">
        <v>1374</v>
      </c>
      <c r="R23" s="1" t="n">
        <f aca="false">+O23+P23+Q23</f>
        <v>6952</v>
      </c>
      <c r="S23" s="1" t="n">
        <v>11582</v>
      </c>
      <c r="T23" s="1" t="n">
        <v>7329</v>
      </c>
      <c r="U23" s="1" t="n">
        <v>642</v>
      </c>
      <c r="V23" s="1" t="n">
        <f aca="false">+S23+T23+U23</f>
        <v>19553</v>
      </c>
      <c r="W23" s="0" t="n">
        <v>4117</v>
      </c>
      <c r="X23" s="0" t="n">
        <v>2590</v>
      </c>
      <c r="Y23" s="0" t="n">
        <v>281</v>
      </c>
      <c r="Z23" s="1" t="n">
        <f aca="false">+W23+X23+Y23</f>
        <v>6988</v>
      </c>
    </row>
    <row r="24" customFormat="false" ht="12.8" hidden="false" customHeight="false" outlineLevel="0" collapsed="false">
      <c r="A24" s="48" t="n">
        <v>45597</v>
      </c>
      <c r="B24" s="48" t="n">
        <v>45597</v>
      </c>
      <c r="C24" s="1" t="n">
        <v>46453</v>
      </c>
      <c r="D24" s="1" t="n">
        <v>39311</v>
      </c>
      <c r="E24" s="1" t="n">
        <v>5032</v>
      </c>
      <c r="F24" s="1" t="n">
        <f aca="false">SUM(C24:E24)</f>
        <v>90796</v>
      </c>
      <c r="G24" s="1" t="n">
        <f aca="false">+C24-S24-W24</f>
        <v>30534</v>
      </c>
      <c r="H24" s="1" t="n">
        <f aca="false">+D24-T24-X24</f>
        <v>29381</v>
      </c>
      <c r="I24" s="1" t="n">
        <f aca="false">+E24-U24-Y24</f>
        <v>4102</v>
      </c>
      <c r="J24" s="1" t="n">
        <f aca="false">+F24-V24-Z24</f>
        <v>64017</v>
      </c>
      <c r="K24" s="1" t="n">
        <f aca="false">G24-O24</f>
        <v>30400</v>
      </c>
      <c r="L24" s="1" t="n">
        <f aca="false">H24-P24</f>
        <v>24205</v>
      </c>
      <c r="M24" s="1" t="n">
        <f aca="false">I24-Q24</f>
        <v>2719</v>
      </c>
      <c r="N24" s="1" t="n">
        <f aca="false">J24-R24</f>
        <v>57324</v>
      </c>
      <c r="O24" s="1" t="n">
        <v>134</v>
      </c>
      <c r="P24" s="1" t="n">
        <v>5176</v>
      </c>
      <c r="Q24" s="1" t="n">
        <v>1383</v>
      </c>
      <c r="R24" s="1" t="n">
        <f aca="false">+O24+P24+Q24</f>
        <v>6693</v>
      </c>
      <c r="S24" s="1" t="n">
        <v>11650</v>
      </c>
      <c r="T24" s="1" t="n">
        <v>7242</v>
      </c>
      <c r="U24" s="1" t="n">
        <v>649</v>
      </c>
      <c r="V24" s="1" t="n">
        <f aca="false">+S24+T24+U24</f>
        <v>19541</v>
      </c>
      <c r="W24" s="0" t="n">
        <v>4269</v>
      </c>
      <c r="X24" s="0" t="n">
        <v>2688</v>
      </c>
      <c r="Y24" s="0" t="n">
        <v>281</v>
      </c>
      <c r="Z24" s="1" t="n">
        <f aca="false">+W24+X24+Y24</f>
        <v>7238</v>
      </c>
    </row>
    <row r="25" customFormat="false" ht="12.8" hidden="false" customHeight="false" outlineLevel="0" collapsed="false">
      <c r="A25" s="48" t="n">
        <v>45627</v>
      </c>
      <c r="B25" s="48" t="n">
        <v>45627</v>
      </c>
      <c r="C25" s="1" t="n">
        <v>46479</v>
      </c>
      <c r="D25" s="1" t="n">
        <v>38848</v>
      </c>
      <c r="E25" s="1" t="n">
        <v>5016</v>
      </c>
      <c r="F25" s="1" t="n">
        <f aca="false">SUM(C25:E25)</f>
        <v>90343</v>
      </c>
      <c r="G25" s="1" t="n">
        <f aca="false">+C25-S25-W25</f>
        <v>30644</v>
      </c>
      <c r="H25" s="1" t="n">
        <f aca="false">+D25-T25-X25</f>
        <v>29150</v>
      </c>
      <c r="I25" s="1" t="n">
        <f aca="false">+E25-U25-Y25</f>
        <v>4085</v>
      </c>
      <c r="J25" s="1" t="n">
        <f aca="false">+F25-V25-Z25</f>
        <v>63879</v>
      </c>
      <c r="K25" s="1" t="n">
        <f aca="false">G25-O25</f>
        <v>30508</v>
      </c>
      <c r="L25" s="1" t="n">
        <f aca="false">H25-P25</f>
        <v>24241</v>
      </c>
      <c r="M25" s="1" t="n">
        <f aca="false">I25-Q25</f>
        <v>2686</v>
      </c>
      <c r="N25" s="1" t="n">
        <f aca="false">J25-R25</f>
        <v>57435</v>
      </c>
      <c r="O25" s="1" t="n">
        <v>136</v>
      </c>
      <c r="P25" s="1" t="n">
        <v>4909</v>
      </c>
      <c r="Q25" s="1" t="n">
        <v>1399</v>
      </c>
      <c r="R25" s="1" t="n">
        <f aca="false">+O25+P25+Q25</f>
        <v>6444</v>
      </c>
      <c r="S25" s="1" t="n">
        <v>11656</v>
      </c>
      <c r="T25" s="1" t="n">
        <v>7107</v>
      </c>
      <c r="U25" s="1" t="n">
        <v>654</v>
      </c>
      <c r="V25" s="1" t="n">
        <f aca="false">+S25+T25+U25</f>
        <v>19417</v>
      </c>
      <c r="W25" s="0" t="n">
        <v>4179</v>
      </c>
      <c r="X25" s="0" t="n">
        <v>2591</v>
      </c>
      <c r="Y25" s="0" t="n">
        <v>277</v>
      </c>
      <c r="Z25" s="1" t="n">
        <f aca="false">+W25+X25+Y25</f>
        <v>7047</v>
      </c>
    </row>
  </sheetData>
  <autoFilter ref="A1:Z1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7456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2024-01-25T12:46:05Z</dcterms:created>
  <dc:creator/>
  <dc:description/>
  <dc:language>fr-FR</dc:language>
  <cp:lastModifiedBy/>
  <dcterms:modified xsi:type="dcterms:W3CDTF">2025-02-27T09:13:29Z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